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285" activeTab="0"/>
  </bookViews>
  <sheets>
    <sheet name="台帳" sheetId="1" r:id="rId1"/>
  </sheets>
  <definedNames>
    <definedName name="_xlnm.Print_Area" localSheetId="0">'台帳'!$A$1:$H$291</definedName>
    <definedName name="_xlnm.Print_Titles" localSheetId="0">'台帳'!$3:$3</definedName>
  </definedNames>
  <calcPr fullCalcOnLoad="1"/>
</workbook>
</file>

<file path=xl/comments1.xml><?xml version="1.0" encoding="utf-8"?>
<comments xmlns="http://schemas.openxmlformats.org/spreadsheetml/2006/main">
  <authors>
    <author>sunada</author>
  </authors>
  <commentList>
    <comment ref="G218" authorId="0">
      <text>
        <r>
          <rPr>
            <b/>
            <sz val="9"/>
            <rFont val="MS P ゴシック"/>
            <family val="3"/>
          </rPr>
          <t>sunada:</t>
        </r>
        <r>
          <rPr>
            <sz val="9"/>
            <rFont val="MS P ゴシック"/>
            <family val="3"/>
          </rPr>
          <t xml:space="preserve">
４巻セットの送料は
６１０円です。
2巻～3巻の場合はお問い合わせください。</t>
        </r>
      </text>
    </comment>
  </commentList>
</comments>
</file>

<file path=xl/sharedStrings.xml><?xml version="1.0" encoding="utf-8"?>
<sst xmlns="http://schemas.openxmlformats.org/spreadsheetml/2006/main" count="742" uniqueCount="442">
  <si>
    <t>法</t>
  </si>
  <si>
    <t>労</t>
  </si>
  <si>
    <t>令</t>
  </si>
  <si>
    <t>協</t>
  </si>
  <si>
    <t>全</t>
  </si>
  <si>
    <t>警</t>
  </si>
  <si>
    <t>京</t>
  </si>
  <si>
    <t>　</t>
  </si>
  <si>
    <t>加盟員価格</t>
  </si>
  <si>
    <t>送　料</t>
  </si>
  <si>
    <t>5冊以上無料</t>
  </si>
  <si>
    <t>11冊以上無料</t>
  </si>
  <si>
    <t>実　費</t>
  </si>
  <si>
    <t>無　料</t>
  </si>
  <si>
    <t>5巻以上無料</t>
  </si>
  <si>
    <t>21冊以上無料</t>
  </si>
  <si>
    <t>ｺｰﾄﾞ</t>
  </si>
  <si>
    <t>一般価格</t>
  </si>
  <si>
    <t>協会価格</t>
  </si>
  <si>
    <t>501-1</t>
  </si>
  <si>
    <t>501-2</t>
  </si>
  <si>
    <t>501-3</t>
  </si>
  <si>
    <t>501-4</t>
  </si>
  <si>
    <t>501-5</t>
  </si>
  <si>
    <t>501-6</t>
  </si>
  <si>
    <t>502-1</t>
  </si>
  <si>
    <t>502-2</t>
  </si>
  <si>
    <t>502-3</t>
  </si>
  <si>
    <t>502-4</t>
  </si>
  <si>
    <t>502-5</t>
  </si>
  <si>
    <t>502-6</t>
  </si>
  <si>
    <t>506-1</t>
  </si>
  <si>
    <t>506-2</t>
  </si>
  <si>
    <t>の</t>
  </si>
  <si>
    <t>他</t>
  </si>
  <si>
    <t>　</t>
  </si>
  <si>
    <t>5枚以上無料</t>
  </si>
  <si>
    <t>-</t>
  </si>
  <si>
    <t>ラ</t>
  </si>
  <si>
    <t>イ</t>
  </si>
  <si>
    <t>ト</t>
  </si>
  <si>
    <t>Ｔ</t>
  </si>
  <si>
    <t>花</t>
  </si>
  <si>
    <t>書</t>
  </si>
  <si>
    <t>無　料</t>
  </si>
  <si>
    <t>無料</t>
  </si>
  <si>
    <t>送料無料</t>
  </si>
  <si>
    <t>2冊以上無料</t>
  </si>
  <si>
    <t>522-1</t>
  </si>
  <si>
    <t>522-2</t>
  </si>
  <si>
    <t>522-3</t>
  </si>
  <si>
    <t>522-4</t>
  </si>
  <si>
    <t>522-5</t>
  </si>
  <si>
    <t>522-6</t>
  </si>
  <si>
    <t>523-1</t>
  </si>
  <si>
    <t>523-2</t>
  </si>
  <si>
    <t>524-1</t>
  </si>
  <si>
    <t>524-2</t>
  </si>
  <si>
    <t>525-1</t>
  </si>
  <si>
    <t>525-2</t>
  </si>
  <si>
    <t>2部以上無料</t>
  </si>
  <si>
    <t>サ</t>
  </si>
  <si>
    <t>ン</t>
  </si>
  <si>
    <t>ワ</t>
  </si>
  <si>
    <t>そ</t>
  </si>
  <si>
    <t>立</t>
  </si>
  <si>
    <t>送料込</t>
  </si>
  <si>
    <t>雑踏警備業務の手引</t>
  </si>
  <si>
    <t>機械警備業務の手引</t>
  </si>
  <si>
    <t>身辺警備業務の手引</t>
  </si>
  <si>
    <t>警備手帳</t>
  </si>
  <si>
    <t>キーワードI（ﾃﾞｨﾌｪﾝｽﾌｫｰｶｽ）</t>
  </si>
  <si>
    <t>セキュリティ・マニュアルNo.1</t>
  </si>
  <si>
    <t>セキュリティ・マニュアルNo.2</t>
  </si>
  <si>
    <t xml:space="preserve">セキュリティ・マニュアルNo.3 </t>
  </si>
  <si>
    <t>セキュリティ・マニュアルNo.4</t>
  </si>
  <si>
    <t>セキュリティ・マニュアルNo.5</t>
  </si>
  <si>
    <t>サンシェード</t>
  </si>
  <si>
    <t>警備員名簿ファイル</t>
  </si>
  <si>
    <t>備付け書類ファイル</t>
  </si>
  <si>
    <t>ファイル２冊セット</t>
  </si>
  <si>
    <t>警備員名簿用紙（３０枚セット）</t>
  </si>
  <si>
    <t>名簿補助用紙（３０枚セット）</t>
  </si>
  <si>
    <t>「３５周年記念　警備業の歩み」</t>
  </si>
  <si>
    <t>security eye 特集</t>
  </si>
  <si>
    <t>セキュリティタイム用バインダー</t>
  </si>
  <si>
    <t>ネクタイピン（銀）　 男性用</t>
  </si>
  <si>
    <t>ネクタイピン（銀）　 女性用</t>
  </si>
  <si>
    <t>ネクタイピン（金）　 女性用</t>
  </si>
  <si>
    <t>新警備員教育DVD  全６巻</t>
  </si>
  <si>
    <t>新警備員教育DVD（第１巻）</t>
  </si>
  <si>
    <t>新警備員教育DVD（第２巻）</t>
  </si>
  <si>
    <t>新警備員教育DVD（第３巻）</t>
  </si>
  <si>
    <t>新警備員教育DVD（第４巻）</t>
  </si>
  <si>
    <t>新警備員教育DVD（第５巻）</t>
  </si>
  <si>
    <t>新警備員教育DVD（第６巻）</t>
  </si>
  <si>
    <t xml:space="preserve"> Ｈ１８年版　ビジュアルデータ　</t>
  </si>
  <si>
    <t>Q&amp;A パート労働者の雇用管理</t>
  </si>
  <si>
    <t>男女雇用機会均等法便覧</t>
  </si>
  <si>
    <t>改正パートタイム労働法便覧</t>
  </si>
  <si>
    <t>労働基準法令総覧</t>
  </si>
  <si>
    <t>安全衛生法令総覧</t>
  </si>
  <si>
    <t>残業手当のいらない管理職</t>
  </si>
  <si>
    <t>危機管理実務必携 (全１巻)</t>
  </si>
  <si>
    <t>民事介入暴力対策マニュアル</t>
  </si>
  <si>
    <t>個人情報保護ハンドブック(加除式)</t>
  </si>
  <si>
    <t xml:space="preserve"> 幼保施設等安全･安心ハンドブック(加除式)</t>
  </si>
  <si>
    <t>常駐警備巡回要領初級編ＶＴＲ(1巻）</t>
  </si>
  <si>
    <t>「映像でマスターする警戒杖術」ＶＴＲ（１巻）</t>
  </si>
  <si>
    <t>安全と信頼ＶＴＲ　全６巻</t>
  </si>
  <si>
    <t xml:space="preserve">安全と信頼ＶＴＲ（第１巻） </t>
  </si>
  <si>
    <t>安全と信頼ＶＴＲ（第２巻）</t>
  </si>
  <si>
    <t>安全と信頼ＶＴＲ（第３巻）</t>
  </si>
  <si>
    <t>安全と信頼ＶＴＲ（第４巻）</t>
  </si>
  <si>
    <t>安全と信頼ＶＴＲ（第５巻）</t>
  </si>
  <si>
    <t>安全と信頼ＶＴＲ（第６巻）</t>
  </si>
  <si>
    <t>わかりやすい改正労働基準法の解説</t>
  </si>
  <si>
    <t>平成２１年改正道路交通法の解説</t>
  </si>
  <si>
    <t>「映像でマスターする警戒杖術」ＤＶＤ（１巻）</t>
  </si>
  <si>
    <t>507-1</t>
  </si>
  <si>
    <t>安全と信頼ＤＶＤ　全６巻</t>
  </si>
  <si>
    <t xml:space="preserve">安全と信頼ＤＶＤ（第１巻） </t>
  </si>
  <si>
    <t>安全と信頼ＤＶＤ（第２巻）</t>
  </si>
  <si>
    <t>安全と信頼ＤＶＤ（第３巻）</t>
  </si>
  <si>
    <t>安全と信頼ＤＶＤ（第４巻）</t>
  </si>
  <si>
    <t>安全と信頼ＤＶＤ（第５巻）</t>
  </si>
  <si>
    <t>安全と信頼ＤＶＤ（第６巻）</t>
  </si>
  <si>
    <t>交通誘導警備１級ＤＶＤ（第２巻）</t>
  </si>
  <si>
    <t>交通誘導警備１級ＤＶＤ（第３巻）</t>
  </si>
  <si>
    <t>交通誘導警備１級ＤＶＤ（第４巻）</t>
  </si>
  <si>
    <t>交通誘導警備１級ＤＶＤ（第５巻）</t>
  </si>
  <si>
    <t>交通誘導警備１級ＤＶＤ（第６巻）</t>
  </si>
  <si>
    <t>544-1</t>
  </si>
  <si>
    <t>544-2</t>
  </si>
  <si>
    <t>544-3</t>
  </si>
  <si>
    <t>544-4</t>
  </si>
  <si>
    <t>544-5</t>
  </si>
  <si>
    <t>544-6</t>
  </si>
  <si>
    <t>R</t>
  </si>
  <si>
    <t>「ＫＤべんり君」法定備付版　（加盟員注文分）</t>
  </si>
  <si>
    <t>「ＫＤべんり君」法定備付版　（会員外注文分）</t>
  </si>
  <si>
    <t>「刺股操作要領」DVD（全１巻）</t>
  </si>
  <si>
    <t>期待される警備員ＶＴＲ（第１巻)</t>
  </si>
  <si>
    <t>期待される警備員ＶＴＲ（第２巻)</t>
  </si>
  <si>
    <t>期待される警備員ＶＴＲ 全２巻</t>
  </si>
  <si>
    <t>セキュリティ・プランナーバッジ（ＳＰ）</t>
  </si>
  <si>
    <t>交通誘導警備１級ＤＶＤ 全６巻　　　</t>
  </si>
  <si>
    <t>交通誘導警備１級ＤＶＤ（第１巻）　　</t>
  </si>
  <si>
    <t>「簡単ホームページ開設サービス」</t>
  </si>
  <si>
    <t>「簡単ＨＰ開設・管理費用」２年目のみ</t>
  </si>
  <si>
    <t>おくづけ</t>
  </si>
  <si>
    <t>1-1警備業関係用語集</t>
  </si>
  <si>
    <t>2-1　最新　警備保障契約の解説</t>
  </si>
  <si>
    <t>1-1 重大交通事故現場30事例</t>
  </si>
  <si>
    <t>2-1 顧客の信頼を得るための教育訓練の実践</t>
  </si>
  <si>
    <t>2-1 警備業に求められるｺﾝﾌﾟﾗｲｱﾝｽ実践</t>
  </si>
  <si>
    <t>1-1 警備員教育教本(運搬編）  新訂版</t>
  </si>
  <si>
    <t>1-1 効果的営業活動</t>
  </si>
  <si>
    <t>2-1 実践的交通誘導警備業務</t>
  </si>
  <si>
    <t>1-1「刺股操作要領」　冊子　</t>
  </si>
  <si>
    <t>新版　災害警備　三訂版</t>
  </si>
  <si>
    <t>安全・安心な社会の実現に向けて（論文集）</t>
  </si>
  <si>
    <t>期待される警備員ＤＶＤ全２巻</t>
  </si>
  <si>
    <t>期待される警備員ＤＶＤ（第１巻)</t>
  </si>
  <si>
    <t>期待される警備員ＤＶＤ（第２巻)</t>
  </si>
  <si>
    <t>わかりやすい改正育児・介護休業法の解説</t>
  </si>
  <si>
    <t>H元.3.10</t>
  </si>
  <si>
    <t>加除式</t>
  </si>
  <si>
    <t>1-1「小楯・大楯操作要領」　冊子　</t>
  </si>
  <si>
    <t>507-2</t>
  </si>
  <si>
    <t>改訂版　携帯用確認の手引き　</t>
  </si>
  <si>
    <t>衛生管理者試験必勝問題集</t>
  </si>
  <si>
    <t>伸びる組織のための人事・賃金基礎講座　</t>
  </si>
  <si>
    <t>128A</t>
  </si>
  <si>
    <t>1-2 警 戒 杖 術</t>
  </si>
  <si>
    <t>1-1 セキュリティ・コンサルタント演習問題集</t>
  </si>
  <si>
    <t>セキュリティ・コンサルタントバッジ（ＳＣ）</t>
  </si>
  <si>
    <t>「実践危機管理」国民保護訓練マニュアル</t>
  </si>
  <si>
    <t>〔改訂版〕公用文用字用語の要点</t>
  </si>
  <si>
    <t>132A</t>
  </si>
  <si>
    <t>送料込み</t>
  </si>
  <si>
    <t>セキュリティ・コンサルタントDVD(全１巻)</t>
  </si>
  <si>
    <t>2-1指導責任者(指導者用）教本Ⅰ（基本編）</t>
  </si>
  <si>
    <t>2-1指導責任者(指導者用）教本Ⅱ（１号業務）</t>
  </si>
  <si>
    <t>2-1指導責任者(指導者用）教本Ⅱ（２号業務）</t>
  </si>
  <si>
    <t>2-1指導責任者(指導者用）教本Ⅱ（３号業務）</t>
  </si>
  <si>
    <t>2-1指導責任者(指導者用）教本Ⅱ（４号業務）</t>
  </si>
  <si>
    <t>ピンバッジ AJSSA (ﾌﾞﾙｰ)</t>
  </si>
  <si>
    <t>ピンバッジ AJSSA (ｸﾞﾘｰﾝ)</t>
  </si>
  <si>
    <t>ピンバッジ AJSSA (ｴﾝｼﾞ)</t>
  </si>
  <si>
    <t>わかりやすい改正労働者派遣法の解説</t>
  </si>
  <si>
    <t>1-1 警備員のための護身術(教本)</t>
  </si>
  <si>
    <t>1-1 警備員のための護身術(DVD)</t>
  </si>
  <si>
    <t>1-1 警備員のための護身術(セット)</t>
  </si>
  <si>
    <t>6冊以上無料</t>
  </si>
  <si>
    <t>6枚以上無料</t>
  </si>
  <si>
    <t>3ｾｯﾄ以上無料</t>
  </si>
  <si>
    <t>1-1 施設警備業務におけるﾌﾟｰﾙ監視業務</t>
  </si>
  <si>
    <t>クリップマーカー</t>
  </si>
  <si>
    <t>グリーンマーカー(ﾎﾜｲﾄ)</t>
  </si>
  <si>
    <t>グリーンマーカー(ﾌﾞﾙｰ)</t>
  </si>
  <si>
    <t>グリーンマーカー(ｴﾝｼﾞ)</t>
  </si>
  <si>
    <t>グリーンマーカー(ｵﾚﾝｼﾞ)</t>
  </si>
  <si>
    <t>245-1</t>
  </si>
  <si>
    <t>246-1</t>
  </si>
  <si>
    <t>247-1</t>
  </si>
  <si>
    <t>248-1</t>
  </si>
  <si>
    <t>クリップ・マーカーセット(ﾎﾜｲﾄ)</t>
  </si>
  <si>
    <t>クリップ・マーカーセット(ﾌﾞﾙｰ)</t>
  </si>
  <si>
    <t>クリップ・マーカーセット(ｴﾝｼﾞ)</t>
  </si>
  <si>
    <t>クリップ・マーカーセット(ｵﾚﾝｼﾞ)</t>
  </si>
  <si>
    <t>ア</t>
  </si>
  <si>
    <t>グ</t>
  </si>
  <si>
    <t>ル</t>
  </si>
  <si>
    <t>SECURITY HANDBOOK</t>
  </si>
  <si>
    <t>６５歳定年制実現のための人事・賃金制度</t>
  </si>
  <si>
    <t>1部３００円</t>
  </si>
  <si>
    <t>2-1交通誘導警備業務の手引</t>
  </si>
  <si>
    <t>セキュリティタイム（         月号）</t>
  </si>
  <si>
    <t>セキュリティタイム（１年購読）</t>
  </si>
  <si>
    <t>東</t>
  </si>
  <si>
    <t>公用文作成の要点と文例</t>
  </si>
  <si>
    <t>警備手帳　社名入れ　(型・印刷代)  100冊以上</t>
  </si>
  <si>
    <t>警備手帳　社名入れ　(金文字印刷代)　100冊以上</t>
  </si>
  <si>
    <t>2-1施設警備業務の手引</t>
  </si>
  <si>
    <t>働</t>
  </si>
  <si>
    <t>1-2 実践的護身術</t>
  </si>
  <si>
    <t>９５型　ﾌﾟﾛｼﾞｪｸﾀｰ用ｽｸﾘｰﾝ(ジェットブラック)</t>
  </si>
  <si>
    <t>H26.9</t>
  </si>
  <si>
    <t>2-1保安警備業務の手引</t>
  </si>
  <si>
    <t>１冊215円</t>
  </si>
  <si>
    <t>屋外型イベント安全ノート</t>
  </si>
  <si>
    <t>房</t>
  </si>
  <si>
    <t>Ｈ27．5</t>
  </si>
  <si>
    <t>「マイナンバー10のポイント」(冊子)</t>
  </si>
  <si>
    <t>衛生管理者試験過去問題集（第７集）</t>
  </si>
  <si>
    <t>AJSSA　クリアファイル</t>
  </si>
  <si>
    <t>「10のｽﾃｯﾌで理解！企業のためのﾏｲﾅﾝﾊﾞｰ実務」</t>
  </si>
  <si>
    <t>AJSSA　ネック・ｽトラップ</t>
  </si>
  <si>
    <t>AJSSA　キャップ（ｺﾝ･ﾒｯｼｭ）</t>
  </si>
  <si>
    <t>常習万引・集団窃盗未然防止国際サミット報告書</t>
  </si>
  <si>
    <t>警備業における外国人対応ハンドブック</t>
  </si>
  <si>
    <t>冷感スカーフ(ﾏｼﾞｸｰﾙ) ネイビー</t>
  </si>
  <si>
    <t>冷感スカーフ(ﾏｼﾞｸｰﾙ) ライトブルー</t>
  </si>
  <si>
    <t>冷感スカーフ(ﾏｼﾞｸｰﾙ) ピンク</t>
  </si>
  <si>
    <t>冷感スカーフ(ﾏｼﾞｸｰﾙ) 迷彩</t>
  </si>
  <si>
    <t>Ｈ28．5</t>
  </si>
  <si>
    <t>冷感スカーフ(ﾏｼﾞｸｰﾙ)  ４色  　500本以上</t>
  </si>
  <si>
    <t>冷感スカーフ(ﾏｼﾞｸｰﾙ)  ４色　1000本以上</t>
  </si>
  <si>
    <t>Ｈ28．6</t>
  </si>
  <si>
    <t>危機管理と警備業</t>
  </si>
  <si>
    <t>2-1 実践的教育技法</t>
  </si>
  <si>
    <t>精</t>
  </si>
  <si>
    <t>文</t>
  </si>
  <si>
    <t>堂</t>
  </si>
  <si>
    <t>印</t>
  </si>
  <si>
    <t>刷</t>
  </si>
  <si>
    <t>V</t>
  </si>
  <si>
    <t>Ｈ28．11</t>
  </si>
  <si>
    <t>警備員　安全・健康ポケットブック</t>
  </si>
  <si>
    <t>送料実費</t>
  </si>
  <si>
    <t>4-1 セキュリティ・プランナー講習教本［第１巻］</t>
  </si>
  <si>
    <t>4-1 セキュリティ・プランナー講習教本［第２巻］</t>
  </si>
  <si>
    <t>2.5 警備業関係基本書式CD-ROM　Ver.2.5</t>
  </si>
  <si>
    <t>ネクタイピン（銀）2015　</t>
  </si>
  <si>
    <t>ネクタイピン（金）2015　</t>
  </si>
  <si>
    <t xml:space="preserve"> Ｈ２９年版生活安全小六法　</t>
  </si>
  <si>
    <t>６訂版　駐車監視員資格者必携</t>
  </si>
  <si>
    <t>3冊以上無料</t>
  </si>
  <si>
    <t>11-1 交通誘導警備業務の手引(初級）</t>
  </si>
  <si>
    <t>3-1 事例研究による実践的施設警備業務</t>
  </si>
  <si>
    <t>4-1 交通誘導警備業務の手引(上級）</t>
  </si>
  <si>
    <t>成</t>
  </si>
  <si>
    <t xml:space="preserve">      　　        品　　　　　　　名</t>
  </si>
  <si>
    <t>Ｈ29．7</t>
  </si>
  <si>
    <t>Ｈ29.7</t>
  </si>
  <si>
    <t>5-1 指導教育責任者問題集(４号業務)</t>
  </si>
  <si>
    <t>3-1 セキュリティ・プランナー演習問題集</t>
  </si>
  <si>
    <t>D</t>
  </si>
  <si>
    <t>５訂2刷　図解道路交通法　</t>
  </si>
  <si>
    <t>7-1 施設警備業務の手引(上級）</t>
  </si>
  <si>
    <t>4-1 雑踏警備業務の手引(初級）</t>
  </si>
  <si>
    <t>18-1 交通誘導警備業務２級模擬問題集（200問）</t>
  </si>
  <si>
    <t>12-1 施設警備業務の手引(初級）</t>
  </si>
  <si>
    <t>交通誘導警備業務２級DVD（全２巻）実技編</t>
  </si>
  <si>
    <t>交通誘導警備業務２級DVD（第１巻）実技編</t>
  </si>
  <si>
    <t>交通誘導警備業務２級DVD（第２巻）実技編</t>
  </si>
  <si>
    <t>雑踏警備業務２級DVD（全２巻）実技編</t>
  </si>
  <si>
    <t>雑踏警備業務２級DVD（第１巻）実技編</t>
  </si>
  <si>
    <t>雑踏警備業務２級DVD（第２巻）実技編</t>
  </si>
  <si>
    <t>施設警備業務２級ＤＶＤ（全２巻）実技編</t>
  </si>
  <si>
    <t>施設警備業務２級ＤＶＤ（第１巻）実技編</t>
  </si>
  <si>
    <t>施設警備業務２級ＤＶＤ（第２巻）実技編</t>
  </si>
  <si>
    <t>「警備業務２級共通編」DVD（１巻）実技編</t>
  </si>
  <si>
    <t>交通誘導警備業務１級DVD（全１巻）実技編</t>
  </si>
  <si>
    <t>雑踏警備業務１級DVD（全１巻）実技編</t>
  </si>
  <si>
    <t>施設警備業務１級ＤＶＤ（全１巻）改訂版 実技編</t>
  </si>
  <si>
    <t>警備業務共通編１級ＤＶＤ（全１巻）実技編</t>
  </si>
  <si>
    <t>１７訂2刷　道路交通法解説　</t>
  </si>
  <si>
    <t>H30.4</t>
  </si>
  <si>
    <t>Ｈ30.5</t>
  </si>
  <si>
    <t>AJSSA　Ｔシャツ（紺色)　Ｍ</t>
  </si>
  <si>
    <t>AJSSA　Ｔシャツ（紺色)　L</t>
  </si>
  <si>
    <t>AJSSA　Ｔシャツ（紺色)　LL</t>
  </si>
  <si>
    <t>AJSSA　Ｔシャツ（紺色)　3L</t>
  </si>
  <si>
    <t>AJSSA　Ｔシャツ（紺色)　4L</t>
  </si>
  <si>
    <t>加盟員価格1万円以上無料</t>
  </si>
  <si>
    <t>〔注釈〕公用文用字用語辞典(第八版)</t>
  </si>
  <si>
    <t>交換用アイスパック（3個セット）　</t>
  </si>
  <si>
    <t>補助ストラップ</t>
  </si>
  <si>
    <t>赤</t>
  </si>
  <si>
    <t>城</t>
  </si>
  <si>
    <t>工</t>
  </si>
  <si>
    <t>業</t>
  </si>
  <si>
    <t>AJSSA　ボタンダウンポロシャツ（紺色)　Ｍ</t>
  </si>
  <si>
    <t>AJSSA　ボタンダウンポロシャツ（紺色)　L</t>
  </si>
  <si>
    <t>AJSSA　ボタンダウンポロシャツ（紺色)　LL</t>
  </si>
  <si>
    <t>AJSSA　ボタンダウンポロシャツ（紺色)　3L</t>
  </si>
  <si>
    <t>AJSSA　ボタンダウンポロシャツ（紺色)　4L</t>
  </si>
  <si>
    <t>大</t>
  </si>
  <si>
    <t>アイスハーネス（ｱｲｽﾊﾟｯｸ3個付）ネイビー（S）</t>
  </si>
  <si>
    <t>アイスハーネス（ｱｲｽﾊﾟｯｸ3個付）ネイビー（M/L)</t>
  </si>
  <si>
    <t>アイスハーネス（ｱｲｽﾊﾟｯｸ3個付）ネイビー(LL/3L）</t>
  </si>
  <si>
    <t>アイスハーネス（ｱｲｽﾊﾟｯｸ3個付）ネイビー（XL)</t>
  </si>
  <si>
    <t>アイスハーネス（ｱｲｽﾊﾟｯｸ3個付）ブルー（S）</t>
  </si>
  <si>
    <t>アイスハーネス（ｱｲｽﾊﾟｯｸ3個付）ブルー（M/L)</t>
  </si>
  <si>
    <t>アイスハーネス（ｱｲｽﾊﾟｯｸ3個付）ブルー(LL/3L）</t>
  </si>
  <si>
    <t>アイスハーネス（ｱｲｽﾊﾟｯｸ3個付）ブルー（XL)</t>
  </si>
  <si>
    <t>アイスハーネス（ｱｲｽﾊﾟｯｸ3個付）グレー（S）</t>
  </si>
  <si>
    <t>アイスハーネス（ｱｲｽﾊﾟｯｸ3個付）グレー（M/L)</t>
  </si>
  <si>
    <t>アイスハーネス（ｱｲｽﾊﾟｯｸ3個付）グレー(LL/3L）</t>
  </si>
  <si>
    <t>アイスハーネス（ｱｲｽﾊﾟｯｸ3個付）グレー（XL)</t>
  </si>
  <si>
    <t>アイスハーネス（ｱｲｽﾊﾟｯｸ3個付）ブラック（S）</t>
  </si>
  <si>
    <t>アイスハーネス（ｱｲｽﾊﾟｯｸ3個付）ブラック（M/L)</t>
  </si>
  <si>
    <t>アイスハーネス（ｱｲｽﾊﾟｯｸ3個付）ブラック(LL/3L）</t>
  </si>
  <si>
    <t>アイスハーネス（ｱｲｽﾊﾟｯｸ3個付）ブラック（XL)</t>
  </si>
  <si>
    <t>10-1 警備員必携 (B６判)</t>
  </si>
  <si>
    <t>5-1 機械管理者演習問題集（解説編付）</t>
  </si>
  <si>
    <t>目指せ2級検定　交通警備員教育ＶＴＲ（全１巻）学科編</t>
  </si>
  <si>
    <t>目指せ2級検定　交通警備員教育ＤＶＤ（全１巻）学科編</t>
  </si>
  <si>
    <t>目指せ2級検定　雑踏警備員教育ＶＴＲ（全１巻）学科編</t>
  </si>
  <si>
    <t>目指せ2級検定　雑踏警備員教育ＤＶＤ（全１巻）学科編</t>
  </si>
  <si>
    <t>目指せ2級検定　施設警備員教育ＶＴＲ（全１巻）学科編</t>
  </si>
  <si>
    <t>目指せ2級検定　施設警備員教育ＤＶＤ（全１巻）学科編</t>
  </si>
  <si>
    <t>目指せ2級検定　警備員教育・共通編ＶＴＲ（全１巻）学科編</t>
  </si>
  <si>
    <t>目指せ2級検定　警備員教育・共通編ＤＶＤ（全１巻）学科編</t>
  </si>
  <si>
    <t>1-1 特別講習教本　雑踏警備業務2級（全警協）</t>
  </si>
  <si>
    <t>1-1 特別講習教本　貴重品運搬警備2級（全警協）</t>
  </si>
  <si>
    <t>ネクタイピン（七宝） 女性用</t>
  </si>
  <si>
    <t xml:space="preserve">11-1 機械業務管理者講習教本　 </t>
  </si>
  <si>
    <t>5-1 指導教育責任者問題集(３号業務)</t>
  </si>
  <si>
    <t>点数制度の実務　八訂版</t>
  </si>
  <si>
    <t>2-1 特別講習教本　施設警備業務２級(全警協）</t>
  </si>
  <si>
    <t>ハラスメント　―職場を破壊するもの―</t>
  </si>
  <si>
    <t>13-1 警備業法の解説 (11訂13版)</t>
  </si>
  <si>
    <t>8-1 施設警備業務１級模擬問題集(200問)</t>
  </si>
  <si>
    <t>5-1 交通誘導警備業務１級模擬問題集(200問)</t>
  </si>
  <si>
    <t>4-1 貴重品・核燃料運搬１級模擬問題集(250問)</t>
  </si>
  <si>
    <t>8-1 貴重品・核燃料運搬２級模擬問題集(250問)</t>
  </si>
  <si>
    <t>11-1 雑踏警備業務２級模擬問題集(200問)</t>
  </si>
  <si>
    <t>5-1 雑踏警備業務１級模擬問題集(200問)</t>
  </si>
  <si>
    <t>Ｒ元.5.24</t>
  </si>
  <si>
    <t>Ｒ元.5.31</t>
  </si>
  <si>
    <t>Ｒ元.5.30</t>
  </si>
  <si>
    <t>AJSSA　ボールペン2色&amp;シャープペン（ｱｸﾛﾎﾞｰﾙ）</t>
  </si>
  <si>
    <t>Ｒ元.6</t>
  </si>
  <si>
    <t>※基本料金</t>
  </si>
  <si>
    <t>※消費税5％加算</t>
  </si>
  <si>
    <t>※消費税8％加算</t>
  </si>
  <si>
    <t>※消費税10％加算</t>
  </si>
  <si>
    <t>教 　育 　教 　材 　価 　格　 表　(１０％用)</t>
  </si>
  <si>
    <t>16-1 指導教育責任者講習教本Ⅱ（１号業務）</t>
  </si>
  <si>
    <t>12-2 指導教育責任者問題集(基本編)</t>
  </si>
  <si>
    <t>14-1 施設警備業務２級模擬問題集（200問）</t>
  </si>
  <si>
    <t>2-1 施設警備業務２級模擬問題集(100問）</t>
  </si>
  <si>
    <t>交通小六法 令和元年版</t>
  </si>
  <si>
    <t>95.999.4</t>
  </si>
  <si>
    <t>◎お申し込みの際、なるべく冊数をまとめてご注文下さい。</t>
  </si>
  <si>
    <t>交通・雑踏・施設・貴重品・核燃料１級バッジ</t>
  </si>
  <si>
    <t>交通・雑踏・施設・貴重品・核燃料２級バッジ</t>
  </si>
  <si>
    <t>ふ</t>
  </si>
  <si>
    <t>じ</t>
  </si>
  <si>
    <t>限</t>
  </si>
  <si>
    <t>定</t>
  </si>
  <si>
    <t>指導責任者・機械管理者ﾊﾞｯｼﾞ価格</t>
  </si>
  <si>
    <t>検定ﾊﾞｯｼﾞ価格</t>
  </si>
  <si>
    <t>機械警備業務管理者バッジ</t>
  </si>
  <si>
    <t>指導教育責任者資格者バッジ(1号～4号)</t>
  </si>
  <si>
    <t>◎従来通りの方法でご注文下さい。</t>
  </si>
  <si>
    <t>16-1指導教育責任者講習教本Ⅱ（３号業務）</t>
  </si>
  <si>
    <t>7-1 警備員教育教本(交通・雑踏編）　新訂版</t>
  </si>
  <si>
    <t>Ｒ元.9.17</t>
  </si>
  <si>
    <t>Ｒ元.7.26</t>
  </si>
  <si>
    <t>2-1 貴重品運搬警備２級模擬問題集(100問）</t>
  </si>
  <si>
    <t>Ｒ元.8.17</t>
  </si>
  <si>
    <t>2-2 交通誘導警備業務２級模擬問題集(100問）</t>
  </si>
  <si>
    <t>Ｒ元.8.29</t>
  </si>
  <si>
    <t>令和元年版賃金センサス第１巻</t>
  </si>
  <si>
    <t>令和元年版賃金センサス第２巻</t>
  </si>
  <si>
    <t>令和元年版賃金センサス第３巻</t>
  </si>
  <si>
    <t>令和元年版賃金センサス第４巻</t>
  </si>
  <si>
    <t>Ｒ元.7.31</t>
  </si>
  <si>
    <t>Ｒ元.9.26</t>
  </si>
  <si>
    <t>Ｒ元.10.1</t>
  </si>
  <si>
    <t>9-1 警備員教育教本(施設編）　新訂版</t>
  </si>
  <si>
    <t>４巻まで350円</t>
  </si>
  <si>
    <t>4巻まで370円</t>
  </si>
  <si>
    <t>1部２７５円</t>
  </si>
  <si>
    <t>1部３６０円</t>
  </si>
  <si>
    <t>1部４６０円</t>
  </si>
  <si>
    <t>1部２２０円</t>
  </si>
  <si>
    <t>一律520円</t>
  </si>
  <si>
    <t>3-1 セキュリティ・コンサルタント講習教本［第１巻］</t>
  </si>
  <si>
    <t>3-1 セキュリティ・コンサルタント講習教本［第２巻］</t>
  </si>
  <si>
    <t>セキュリティタイム（１０月労災特集号）</t>
  </si>
  <si>
    <t>　　　　　　　　　　　　　　　　　　　　　　　　　　　　　　　　　　　　　　　　　　　　　　　　　　　　　　　　　　　　　　</t>
  </si>
  <si>
    <t>Ｒ元.12.20</t>
  </si>
  <si>
    <t>Ｒ元.12.24</t>
  </si>
  <si>
    <t>Ｒ元.12.14</t>
  </si>
  <si>
    <t xml:space="preserve">全訂版25刷 警備業法令集 </t>
  </si>
  <si>
    <t>令和２年版三段対照式交通実務六法</t>
  </si>
  <si>
    <t>5-1 雑踏警備業務の手引(上級）</t>
  </si>
  <si>
    <t>Ｒ元.11.29</t>
  </si>
  <si>
    <t>普及版 道路交通法（Ｒ元.12月施行分収録）</t>
  </si>
  <si>
    <t>13-1 指導教育責任者講習教本Ⅰ（基本編）</t>
  </si>
  <si>
    <t>11-1 指導教育責任者講習教本Ⅱ（２号業務）</t>
  </si>
  <si>
    <t>10-1 指導教育責任者講習教本Ⅱ（４号業務）</t>
  </si>
  <si>
    <t>道路使用許可申請マニュアル(当分の間在庫切れ）　</t>
  </si>
  <si>
    <t>10-3 指導教育責任者問題集(１号業務)</t>
  </si>
  <si>
    <t>11-1 指導教育責任者問題集(２号業務)</t>
  </si>
  <si>
    <t>3-1 雑踏警備業務２級模擬問題集(100問）</t>
  </si>
  <si>
    <t>労働総覧 令和２年版</t>
  </si>
  <si>
    <t>令和２年６月１日現在 10%</t>
  </si>
  <si>
    <t>全警協が答える警備業法Ｑ＆Ａ</t>
  </si>
  <si>
    <r>
      <rPr>
        <sz val="14"/>
        <rFont val="ＭＳ Ｐゴシック"/>
        <family val="3"/>
      </rPr>
      <t>8-1 基本書式記載例集(七訂八版）付録付</t>
    </r>
    <r>
      <rPr>
        <sz val="14"/>
        <color indexed="10"/>
        <rFont val="ＭＳ Ｐゴシック"/>
        <family val="3"/>
      </rPr>
      <t>　</t>
    </r>
  </si>
  <si>
    <r>
      <rPr>
        <sz val="14"/>
        <color indexed="10"/>
        <rFont val="ＭＳ Ｐゴシック"/>
        <family val="3"/>
      </rPr>
      <t>13-1</t>
    </r>
    <r>
      <rPr>
        <sz val="14"/>
        <rFont val="ＭＳ Ｐゴシック"/>
        <family val="3"/>
      </rPr>
      <t xml:space="preserve"> 警備員教育教本(基本教育編）新訂版</t>
    </r>
  </si>
  <si>
    <r>
      <rPr>
        <sz val="14"/>
        <color indexed="10"/>
        <rFont val="ＭＳ Ｐゴシック"/>
        <family val="3"/>
      </rPr>
      <t>2-1</t>
    </r>
    <r>
      <rPr>
        <sz val="14"/>
        <rFont val="ＭＳ Ｐゴシック"/>
        <family val="3"/>
      </rPr>
      <t xml:space="preserve"> 警備員教育教本(機械編）　新訂版</t>
    </r>
  </si>
  <si>
    <t>1-1ｲﾗｽﾄで学ぶ 「最近の労災事故からの教訓30」</t>
  </si>
  <si>
    <r>
      <rPr>
        <sz val="14"/>
        <color indexed="10"/>
        <rFont val="ＭＳ Ｐゴシック"/>
        <family val="3"/>
      </rPr>
      <t xml:space="preserve">3-1 </t>
    </r>
    <r>
      <rPr>
        <sz val="14"/>
        <rFont val="ＭＳ Ｐゴシック"/>
        <family val="3"/>
      </rPr>
      <t>特別講習教本　交通誘導警備業務２級(全警協）</t>
    </r>
  </si>
  <si>
    <t>警備業実務必携　わかりやすい刑法</t>
  </si>
  <si>
    <r>
      <rPr>
        <sz val="14"/>
        <color indexed="10"/>
        <rFont val="ＭＳ Ｐゴシック"/>
        <family val="3"/>
      </rPr>
      <t>令和２年版</t>
    </r>
    <r>
      <rPr>
        <sz val="14"/>
        <rFont val="ＭＳ Ｐゴシック"/>
        <family val="3"/>
      </rPr>
      <t xml:space="preserve"> 社会保険労務士受験マスターノート</t>
    </r>
  </si>
  <si>
    <r>
      <rPr>
        <sz val="14"/>
        <color indexed="10"/>
        <rFont val="ＭＳ Ｐゴシック"/>
        <family val="3"/>
      </rPr>
      <t>令和２年版</t>
    </r>
    <r>
      <rPr>
        <sz val="14"/>
        <rFont val="ＭＳ Ｐゴシック"/>
        <family val="3"/>
      </rPr>
      <t xml:space="preserve"> 労働・社会保険横断比較ノート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</si>
</sst>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-411]ggge&quot;年&quot;m&quot;月&quot;d&quot;日&quot;;@"/>
    <numFmt numFmtId="181" formatCode="&quot;¥&quot;#,##0;[Red]&quot;¥&quot;#,##0"/>
    <numFmt numFmtId="182" formatCode="0_ "/>
    <numFmt numFmtId="183" formatCode="#,##0.00000"/>
    <numFmt numFmtId="184" formatCode="[$€-2]\ #,##0.00_);[Red]\([$€-2]\ #,##0.00\)"/>
    <numFmt numFmtId="185" formatCode="#,##0_);[Red]\(#,##0\)"/>
    <numFmt numFmtId="186" formatCode="0.00_ "/>
    <numFmt numFmtId="187" formatCode="#,##0.00_);[Red]\(#,##0.00\)"/>
    <numFmt numFmtId="188" formatCode="#,##0.00_ "/>
    <numFmt numFmtId="189" formatCode="[&lt;=999]000;[&lt;=9999]000\-00;000\-0000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4"/>
      <color indexed="10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14"/>
      <color theme="1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/>
    </xf>
    <xf numFmtId="185" fontId="0" fillId="0" borderId="0" xfId="0" applyNumberFormat="1" applyAlignment="1">
      <alignment/>
    </xf>
    <xf numFmtId="185" fontId="0" fillId="0" borderId="13" xfId="0" applyNumberFormat="1" applyFont="1" applyBorder="1" applyAlignment="1">
      <alignment horizontal="center"/>
    </xf>
    <xf numFmtId="185" fontId="5" fillId="0" borderId="11" xfId="0" applyNumberFormat="1" applyFont="1" applyBorder="1" applyAlignment="1">
      <alignment horizontal="center"/>
    </xf>
    <xf numFmtId="185" fontId="5" fillId="0" borderId="0" xfId="0" applyNumberFormat="1" applyFont="1" applyAlignment="1">
      <alignment/>
    </xf>
    <xf numFmtId="185" fontId="0" fillId="0" borderId="14" xfId="0" applyNumberFormat="1" applyFont="1" applyBorder="1" applyAlignment="1">
      <alignment horizontal="center"/>
    </xf>
    <xf numFmtId="185" fontId="0" fillId="0" borderId="15" xfId="0" applyNumberFormat="1" applyBorder="1" applyAlignment="1">
      <alignment/>
    </xf>
    <xf numFmtId="185" fontId="4" fillId="0" borderId="12" xfId="0" applyNumberFormat="1" applyFont="1" applyBorder="1" applyAlignment="1">
      <alignment horizontal="right"/>
    </xf>
    <xf numFmtId="185" fontId="0" fillId="0" borderId="16" xfId="0" applyNumberFormat="1" applyBorder="1" applyAlignment="1">
      <alignment/>
    </xf>
    <xf numFmtId="185" fontId="0" fillId="0" borderId="17" xfId="0" applyNumberFormat="1" applyBorder="1" applyAlignment="1">
      <alignment/>
    </xf>
    <xf numFmtId="185" fontId="0" fillId="0" borderId="12" xfId="0" applyNumberFormat="1" applyBorder="1" applyAlignment="1">
      <alignment/>
    </xf>
    <xf numFmtId="185" fontId="0" fillId="0" borderId="18" xfId="0" applyNumberFormat="1" applyBorder="1" applyAlignment="1">
      <alignment/>
    </xf>
    <xf numFmtId="185" fontId="4" fillId="0" borderId="19" xfId="0" applyNumberFormat="1" applyFont="1" applyBorder="1" applyAlignment="1">
      <alignment horizontal="right"/>
    </xf>
    <xf numFmtId="185" fontId="4" fillId="33" borderId="12" xfId="0" applyNumberFormat="1" applyFont="1" applyFill="1" applyBorder="1" applyAlignment="1">
      <alignment horizontal="right"/>
    </xf>
    <xf numFmtId="185" fontId="4" fillId="0" borderId="19" xfId="0" applyNumberFormat="1" applyFont="1" applyBorder="1" applyAlignment="1">
      <alignment/>
    </xf>
    <xf numFmtId="185" fontId="4" fillId="0" borderId="12" xfId="0" applyNumberFormat="1" applyFont="1" applyBorder="1" applyAlignment="1">
      <alignment/>
    </xf>
    <xf numFmtId="185" fontId="4" fillId="0" borderId="20" xfId="0" applyNumberFormat="1" applyFont="1" applyBorder="1" applyAlignment="1">
      <alignment horizontal="right"/>
    </xf>
    <xf numFmtId="185" fontId="4" fillId="0" borderId="21" xfId="0" applyNumberFormat="1" applyFont="1" applyBorder="1" applyAlignment="1">
      <alignment horizontal="right"/>
    </xf>
    <xf numFmtId="185" fontId="4" fillId="0" borderId="22" xfId="0" applyNumberFormat="1" applyFont="1" applyBorder="1" applyAlignment="1">
      <alignment horizontal="right"/>
    </xf>
    <xf numFmtId="185" fontId="4" fillId="0" borderId="23" xfId="0" applyNumberFormat="1" applyFont="1" applyBorder="1" applyAlignment="1">
      <alignment horizontal="right"/>
    </xf>
    <xf numFmtId="185" fontId="4" fillId="0" borderId="12" xfId="0" applyNumberFormat="1" applyFont="1" applyBorder="1" applyAlignment="1">
      <alignment horizontal="center"/>
    </xf>
    <xf numFmtId="185" fontId="4" fillId="0" borderId="19" xfId="0" applyNumberFormat="1" applyFont="1" applyBorder="1" applyAlignment="1">
      <alignment horizontal="center"/>
    </xf>
    <xf numFmtId="185" fontId="4" fillId="33" borderId="20" xfId="0" applyNumberFormat="1" applyFont="1" applyFill="1" applyBorder="1" applyAlignment="1">
      <alignment horizontal="right"/>
    </xf>
    <xf numFmtId="185" fontId="4" fillId="33" borderId="22" xfId="0" applyNumberFormat="1" applyFont="1" applyFill="1" applyBorder="1" applyAlignment="1">
      <alignment horizontal="right"/>
    </xf>
    <xf numFmtId="185" fontId="4" fillId="0" borderId="23" xfId="0" applyNumberFormat="1" applyFont="1" applyBorder="1" applyAlignment="1">
      <alignment/>
    </xf>
    <xf numFmtId="185" fontId="4" fillId="0" borderId="15" xfId="0" applyNumberFormat="1" applyFont="1" applyBorder="1" applyAlignment="1">
      <alignment horizontal="right"/>
    </xf>
    <xf numFmtId="185" fontId="4" fillId="0" borderId="22" xfId="0" applyNumberFormat="1" applyFont="1" applyBorder="1" applyAlignment="1">
      <alignment/>
    </xf>
    <xf numFmtId="185" fontId="4" fillId="0" borderId="21" xfId="0" applyNumberFormat="1" applyFont="1" applyBorder="1" applyAlignment="1">
      <alignment/>
    </xf>
    <xf numFmtId="185" fontId="4" fillId="0" borderId="15" xfId="0" applyNumberFormat="1" applyFont="1" applyBorder="1" applyAlignment="1">
      <alignment/>
    </xf>
    <xf numFmtId="185" fontId="4" fillId="33" borderId="19" xfId="0" applyNumberFormat="1" applyFont="1" applyFill="1" applyBorder="1" applyAlignment="1">
      <alignment horizontal="right"/>
    </xf>
    <xf numFmtId="185" fontId="4" fillId="33" borderId="19" xfId="0" applyNumberFormat="1" applyFont="1" applyFill="1" applyBorder="1" applyAlignment="1">
      <alignment/>
    </xf>
    <xf numFmtId="185" fontId="6" fillId="0" borderId="22" xfId="0" applyNumberFormat="1" applyFont="1" applyBorder="1" applyAlignment="1">
      <alignment horizontal="center"/>
    </xf>
    <xf numFmtId="185" fontId="4" fillId="0" borderId="18" xfId="0" applyNumberFormat="1" applyFont="1" applyBorder="1" applyAlignment="1">
      <alignment horizontal="right"/>
    </xf>
    <xf numFmtId="185" fontId="4" fillId="0" borderId="24" xfId="0" applyNumberFormat="1" applyFont="1" applyBorder="1" applyAlignment="1">
      <alignment horizontal="right"/>
    </xf>
    <xf numFmtId="57" fontId="0" fillId="0" borderId="0" xfId="0" applyNumberFormat="1" applyAlignment="1">
      <alignment horizontal="center"/>
    </xf>
    <xf numFmtId="57" fontId="0" fillId="33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47" fillId="0" borderId="0" xfId="0" applyFont="1" applyAlignment="1">
      <alignment/>
    </xf>
    <xf numFmtId="4" fontId="4" fillId="0" borderId="1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185" fontId="0" fillId="0" borderId="20" xfId="0" applyNumberFormat="1" applyBorder="1" applyAlignment="1">
      <alignment/>
    </xf>
    <xf numFmtId="186" fontId="0" fillId="0" borderId="12" xfId="0" applyNumberFormat="1" applyBorder="1" applyAlignment="1">
      <alignment/>
    </xf>
    <xf numFmtId="185" fontId="0" fillId="0" borderId="25" xfId="0" applyNumberFormat="1" applyBorder="1" applyAlignment="1">
      <alignment/>
    </xf>
    <xf numFmtId="185" fontId="0" fillId="0" borderId="26" xfId="0" applyNumberFormat="1" applyBorder="1" applyAlignment="1">
      <alignment/>
    </xf>
    <xf numFmtId="57" fontId="48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horizontal="center"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 horizontal="center"/>
    </xf>
    <xf numFmtId="0" fontId="0" fillId="0" borderId="12" xfId="0" applyBorder="1" applyAlignment="1">
      <alignment/>
    </xf>
    <xf numFmtId="185" fontId="0" fillId="0" borderId="24" xfId="0" applyNumberFormat="1" applyBorder="1" applyAlignment="1">
      <alignment/>
    </xf>
    <xf numFmtId="185" fontId="0" fillId="0" borderId="27" xfId="0" applyNumberFormat="1" applyBorder="1" applyAlignment="1">
      <alignment/>
    </xf>
    <xf numFmtId="185" fontId="0" fillId="0" borderId="28" xfId="0" applyNumberFormat="1" applyBorder="1" applyAlignment="1">
      <alignment/>
    </xf>
    <xf numFmtId="185" fontId="0" fillId="0" borderId="29" xfId="0" applyNumberFormat="1" applyBorder="1" applyAlignment="1">
      <alignment/>
    </xf>
    <xf numFmtId="4" fontId="4" fillId="0" borderId="19" xfId="0" applyNumberFormat="1" applyFont="1" applyBorder="1" applyAlignment="1">
      <alignment horizontal="right"/>
    </xf>
    <xf numFmtId="186" fontId="0" fillId="0" borderId="19" xfId="0" applyNumberFormat="1" applyBorder="1" applyAlignment="1">
      <alignment/>
    </xf>
    <xf numFmtId="4" fontId="4" fillId="0" borderId="21" xfId="0" applyNumberFormat="1" applyFont="1" applyBorder="1" applyAlignment="1">
      <alignment horizontal="right"/>
    </xf>
    <xf numFmtId="186" fontId="0" fillId="0" borderId="21" xfId="0" applyNumberFormat="1" applyBorder="1" applyAlignment="1">
      <alignment/>
    </xf>
    <xf numFmtId="185" fontId="0" fillId="0" borderId="19" xfId="0" applyNumberFormat="1" applyBorder="1" applyAlignment="1">
      <alignment/>
    </xf>
    <xf numFmtId="185" fontId="0" fillId="0" borderId="21" xfId="0" applyNumberFormat="1" applyBorder="1" applyAlignment="1">
      <alignment/>
    </xf>
    <xf numFmtId="185" fontId="0" fillId="33" borderId="12" xfId="0" applyNumberFormat="1" applyFill="1" applyBorder="1" applyAlignment="1">
      <alignment/>
    </xf>
    <xf numFmtId="185" fontId="0" fillId="0" borderId="23" xfId="0" applyNumberFormat="1" applyBorder="1" applyAlignment="1">
      <alignment/>
    </xf>
    <xf numFmtId="185" fontId="4" fillId="0" borderId="30" xfId="0" applyNumberFormat="1" applyFont="1" applyBorder="1" applyAlignment="1">
      <alignment horizontal="right"/>
    </xf>
    <xf numFmtId="185" fontId="4" fillId="0" borderId="31" xfId="0" applyNumberFormat="1" applyFont="1" applyBorder="1" applyAlignment="1">
      <alignment/>
    </xf>
    <xf numFmtId="185" fontId="4" fillId="0" borderId="32" xfId="0" applyNumberFormat="1" applyFont="1" applyBorder="1" applyAlignment="1">
      <alignment/>
    </xf>
    <xf numFmtId="185" fontId="4" fillId="0" borderId="28" xfId="0" applyNumberFormat="1" applyFont="1" applyBorder="1" applyAlignment="1">
      <alignment horizontal="right"/>
    </xf>
    <xf numFmtId="185" fontId="0" fillId="0" borderId="33" xfId="0" applyNumberFormat="1" applyBorder="1" applyAlignment="1">
      <alignment/>
    </xf>
    <xf numFmtId="185" fontId="0" fillId="0" borderId="34" xfId="0" applyNumberFormat="1" applyBorder="1" applyAlignment="1">
      <alignment/>
    </xf>
    <xf numFmtId="185" fontId="4" fillId="0" borderId="35" xfId="0" applyNumberFormat="1" applyFont="1" applyBorder="1" applyAlignment="1">
      <alignment/>
    </xf>
    <xf numFmtId="187" fontId="0" fillId="0" borderId="12" xfId="0" applyNumberFormat="1" applyBorder="1" applyAlignment="1">
      <alignment/>
    </xf>
    <xf numFmtId="187" fontId="0" fillId="0" borderId="21" xfId="0" applyNumberFormat="1" applyBorder="1" applyAlignment="1">
      <alignment/>
    </xf>
    <xf numFmtId="187" fontId="0" fillId="0" borderId="15" xfId="0" applyNumberFormat="1" applyBorder="1" applyAlignment="1">
      <alignment/>
    </xf>
    <xf numFmtId="187" fontId="0" fillId="0" borderId="19" xfId="0" applyNumberFormat="1" applyBorder="1" applyAlignment="1">
      <alignment/>
    </xf>
    <xf numFmtId="187" fontId="0" fillId="33" borderId="12" xfId="0" applyNumberFormat="1" applyFill="1" applyBorder="1" applyAlignment="1">
      <alignment/>
    </xf>
    <xf numFmtId="185" fontId="0" fillId="0" borderId="12" xfId="0" applyNumberFormat="1" applyBorder="1" applyAlignment="1">
      <alignment horizontal="right"/>
    </xf>
    <xf numFmtId="187" fontId="0" fillId="33" borderId="12" xfId="0" applyNumberFormat="1" applyFont="1" applyFill="1" applyBorder="1" applyAlignment="1">
      <alignment/>
    </xf>
    <xf numFmtId="185" fontId="0" fillId="0" borderId="36" xfId="0" applyNumberFormat="1" applyBorder="1" applyAlignment="1">
      <alignment/>
    </xf>
    <xf numFmtId="187" fontId="0" fillId="0" borderId="37" xfId="0" applyNumberFormat="1" applyBorder="1" applyAlignment="1">
      <alignment/>
    </xf>
    <xf numFmtId="185" fontId="0" fillId="0" borderId="37" xfId="0" applyNumberFormat="1" applyBorder="1" applyAlignment="1">
      <alignment/>
    </xf>
    <xf numFmtId="185" fontId="0" fillId="0" borderId="38" xfId="0" applyNumberFormat="1" applyBorder="1" applyAlignment="1">
      <alignment/>
    </xf>
    <xf numFmtId="185" fontId="0" fillId="0" borderId="39" xfId="0" applyNumberFormat="1" applyBorder="1" applyAlignment="1">
      <alignment/>
    </xf>
    <xf numFmtId="185" fontId="0" fillId="0" borderId="40" xfId="0" applyNumberFormat="1" applyBorder="1" applyAlignment="1">
      <alignment/>
    </xf>
    <xf numFmtId="185" fontId="0" fillId="0" borderId="41" xfId="0" applyNumberFormat="1" applyBorder="1" applyAlignment="1">
      <alignment/>
    </xf>
    <xf numFmtId="4" fontId="4" fillId="0" borderId="0" xfId="0" applyNumberFormat="1" applyFont="1" applyBorder="1" applyAlignment="1">
      <alignment horizontal="right"/>
    </xf>
    <xf numFmtId="186" fontId="0" fillId="0" borderId="0" xfId="0" applyNumberFormat="1" applyBorder="1" applyAlignment="1">
      <alignment/>
    </xf>
    <xf numFmtId="187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/>
    </xf>
    <xf numFmtId="4" fontId="4" fillId="0" borderId="23" xfId="0" applyNumberFormat="1" applyFont="1" applyBorder="1" applyAlignment="1">
      <alignment horizontal="right"/>
    </xf>
    <xf numFmtId="186" fontId="0" fillId="0" borderId="23" xfId="0" applyNumberFormat="1" applyBorder="1" applyAlignment="1">
      <alignment/>
    </xf>
    <xf numFmtId="187" fontId="0" fillId="0" borderId="23" xfId="0" applyNumberFormat="1" applyBorder="1" applyAlignment="1">
      <alignment/>
    </xf>
    <xf numFmtId="4" fontId="4" fillId="0" borderId="11" xfId="0" applyNumberFormat="1" applyFont="1" applyBorder="1" applyAlignment="1">
      <alignment horizontal="right"/>
    </xf>
    <xf numFmtId="186" fontId="0" fillId="0" borderId="11" xfId="0" applyNumberFormat="1" applyBorder="1" applyAlignment="1">
      <alignment/>
    </xf>
    <xf numFmtId="187" fontId="0" fillId="0" borderId="11" xfId="0" applyNumberFormat="1" applyBorder="1" applyAlignment="1">
      <alignment/>
    </xf>
    <xf numFmtId="186" fontId="0" fillId="0" borderId="15" xfId="0" applyNumberFormat="1" applyBorder="1" applyAlignment="1">
      <alignment/>
    </xf>
    <xf numFmtId="185" fontId="0" fillId="0" borderId="42" xfId="0" applyNumberFormat="1" applyBorder="1" applyAlignment="1">
      <alignment/>
    </xf>
    <xf numFmtId="185" fontId="4" fillId="0" borderId="4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33" xfId="0" applyFont="1" applyBorder="1" applyAlignment="1">
      <alignment/>
    </xf>
    <xf numFmtId="0" fontId="4" fillId="34" borderId="12" xfId="0" applyFont="1" applyFill="1" applyBorder="1" applyAlignment="1">
      <alignment/>
    </xf>
    <xf numFmtId="0" fontId="4" fillId="0" borderId="31" xfId="0" applyFont="1" applyBorder="1" applyAlignment="1">
      <alignment horizontal="center"/>
    </xf>
    <xf numFmtId="57" fontId="4" fillId="0" borderId="32" xfId="0" applyNumberFormat="1" applyFont="1" applyBorder="1" applyAlignment="1">
      <alignment horizontal="center"/>
    </xf>
    <xf numFmtId="57" fontId="49" fillId="0" borderId="0" xfId="0" applyNumberFormat="1" applyFont="1" applyBorder="1" applyAlignment="1">
      <alignment horizontal="center"/>
    </xf>
    <xf numFmtId="57" fontId="4" fillId="0" borderId="0" xfId="0" applyNumberFormat="1" applyFont="1" applyBorder="1" applyAlignment="1">
      <alignment horizontal="center"/>
    </xf>
    <xf numFmtId="0" fontId="4" fillId="34" borderId="19" xfId="0" applyFont="1" applyFill="1" applyBorder="1" applyAlignment="1">
      <alignment/>
    </xf>
    <xf numFmtId="0" fontId="4" fillId="0" borderId="32" xfId="0" applyFont="1" applyBorder="1" applyAlignment="1">
      <alignment horizontal="center"/>
    </xf>
    <xf numFmtId="57" fontId="4" fillId="0" borderId="31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31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57" fontId="4" fillId="33" borderId="31" xfId="0" applyNumberFormat="1" applyFont="1" applyFill="1" applyBorder="1" applyAlignment="1">
      <alignment horizontal="center"/>
    </xf>
    <xf numFmtId="57" fontId="4" fillId="33" borderId="0" xfId="0" applyNumberFormat="1" applyFont="1" applyFill="1" applyBorder="1" applyAlignment="1">
      <alignment horizontal="center"/>
    </xf>
    <xf numFmtId="0" fontId="4" fillId="34" borderId="18" xfId="0" applyFont="1" applyFill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2" xfId="0" applyFont="1" applyFill="1" applyBorder="1" applyAlignment="1">
      <alignment horizontal="right"/>
    </xf>
    <xf numFmtId="0" fontId="49" fillId="34" borderId="19" xfId="0" applyFont="1" applyFill="1" applyBorder="1" applyAlignment="1">
      <alignment/>
    </xf>
    <xf numFmtId="0" fontId="4" fillId="0" borderId="33" xfId="0" applyFont="1" applyBorder="1" applyAlignment="1">
      <alignment horizontal="right"/>
    </xf>
    <xf numFmtId="0" fontId="4" fillId="0" borderId="23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35" xfId="0" applyFont="1" applyBorder="1" applyAlignment="1">
      <alignment horizontal="center"/>
    </xf>
    <xf numFmtId="57" fontId="4" fillId="0" borderId="21" xfId="0" applyNumberFormat="1" applyFont="1" applyBorder="1" applyAlignment="1">
      <alignment horizontal="center"/>
    </xf>
    <xf numFmtId="0" fontId="4" fillId="34" borderId="25" xfId="0" applyFont="1" applyFill="1" applyBorder="1" applyAlignment="1">
      <alignment/>
    </xf>
    <xf numFmtId="0" fontId="4" fillId="0" borderId="22" xfId="0" applyFont="1" applyBorder="1" applyAlignment="1">
      <alignment horizontal="center"/>
    </xf>
    <xf numFmtId="57" fontId="4" fillId="0" borderId="12" xfId="0" applyNumberFormat="1" applyFont="1" applyBorder="1" applyAlignment="1">
      <alignment horizontal="center"/>
    </xf>
    <xf numFmtId="0" fontId="4" fillId="34" borderId="20" xfId="0" applyFont="1" applyFill="1" applyBorder="1" applyAlignment="1">
      <alignment/>
    </xf>
    <xf numFmtId="57" fontId="4" fillId="0" borderId="20" xfId="0" applyNumberFormat="1" applyFont="1" applyBorder="1" applyAlignment="1">
      <alignment horizontal="center"/>
    </xf>
    <xf numFmtId="0" fontId="4" fillId="34" borderId="24" xfId="0" applyFont="1" applyFill="1" applyBorder="1" applyAlignment="1">
      <alignment/>
    </xf>
    <xf numFmtId="0" fontId="4" fillId="34" borderId="18" xfId="0" applyFont="1" applyFill="1" applyBorder="1" applyAlignment="1">
      <alignment horizontal="left"/>
    </xf>
    <xf numFmtId="0" fontId="4" fillId="34" borderId="28" xfId="0" applyFont="1" applyFill="1" applyBorder="1" applyAlignment="1">
      <alignment/>
    </xf>
    <xf numFmtId="57" fontId="4" fillId="0" borderId="35" xfId="0" applyNumberFormat="1" applyFont="1" applyBorder="1" applyAlignment="1">
      <alignment horizontal="center"/>
    </xf>
    <xf numFmtId="57" fontId="49" fillId="0" borderId="32" xfId="0" applyNumberFormat="1" applyFont="1" applyBorder="1" applyAlignment="1">
      <alignment horizontal="center"/>
    </xf>
    <xf numFmtId="57" fontId="50" fillId="0" borderId="32" xfId="0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57" fontId="50" fillId="0" borderId="21" xfId="0" applyNumberFormat="1" applyFont="1" applyBorder="1" applyAlignment="1">
      <alignment horizontal="center"/>
    </xf>
    <xf numFmtId="0" fontId="4" fillId="34" borderId="21" xfId="0" applyFont="1" applyFill="1" applyBorder="1" applyAlignment="1">
      <alignment/>
    </xf>
    <xf numFmtId="0" fontId="4" fillId="0" borderId="24" xfId="0" applyFont="1" applyBorder="1" applyAlignment="1">
      <alignment/>
    </xf>
    <xf numFmtId="0" fontId="4" fillId="33" borderId="22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45" xfId="0" applyFont="1" applyFill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34" borderId="33" xfId="0" applyFont="1" applyFill="1" applyBorder="1" applyAlignment="1">
      <alignment/>
    </xf>
    <xf numFmtId="0" fontId="4" fillId="0" borderId="22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57" fontId="4" fillId="0" borderId="46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6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47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0" fillId="0" borderId="18" xfId="0" applyFont="1" applyBorder="1" applyAlignment="1">
      <alignment/>
    </xf>
    <xf numFmtId="0" fontId="50" fillId="34" borderId="18" xfId="0" applyFont="1" applyFill="1" applyBorder="1" applyAlignment="1">
      <alignment/>
    </xf>
    <xf numFmtId="0" fontId="4" fillId="0" borderId="23" xfId="0" applyFont="1" applyBorder="1" applyAlignment="1">
      <alignment horizontal="right"/>
    </xf>
    <xf numFmtId="0" fontId="4" fillId="34" borderId="23" xfId="0" applyFont="1" applyFill="1" applyBorder="1" applyAlignment="1">
      <alignment/>
    </xf>
    <xf numFmtId="0" fontId="4" fillId="0" borderId="13" xfId="0" applyFont="1" applyBorder="1" applyAlignment="1">
      <alignment/>
    </xf>
    <xf numFmtId="57" fontId="4" fillId="0" borderId="47" xfId="0" applyNumberFormat="1" applyFont="1" applyBorder="1" applyAlignment="1">
      <alignment horizontal="center"/>
    </xf>
    <xf numFmtId="57" fontId="4" fillId="0" borderId="45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43" xfId="0" applyFont="1" applyBorder="1" applyAlignment="1">
      <alignment horizontal="center"/>
    </xf>
    <xf numFmtId="0" fontId="4" fillId="33" borderId="19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0" fontId="4" fillId="0" borderId="22" xfId="0" applyFont="1" applyBorder="1" applyAlignment="1">
      <alignment horizontal="left"/>
    </xf>
    <xf numFmtId="0" fontId="49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3" fontId="10" fillId="0" borderId="18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3" fontId="10" fillId="0" borderId="20" xfId="0" applyNumberFormat="1" applyFont="1" applyBorder="1" applyAlignment="1">
      <alignment horizontal="right"/>
    </xf>
    <xf numFmtId="3" fontId="10" fillId="0" borderId="42" xfId="0" applyNumberFormat="1" applyFont="1" applyBorder="1" applyAlignment="1">
      <alignment horizontal="right"/>
    </xf>
    <xf numFmtId="3" fontId="10" fillId="0" borderId="15" xfId="0" applyNumberFormat="1" applyFont="1" applyBorder="1" applyAlignment="1">
      <alignment horizontal="right"/>
    </xf>
    <xf numFmtId="3" fontId="10" fillId="0" borderId="28" xfId="0" applyNumberFormat="1" applyFont="1" applyBorder="1" applyAlignment="1">
      <alignment horizontal="right"/>
    </xf>
    <xf numFmtId="3" fontId="10" fillId="0" borderId="21" xfId="0" applyNumberFormat="1" applyFont="1" applyBorder="1" applyAlignment="1">
      <alignment horizontal="right"/>
    </xf>
    <xf numFmtId="3" fontId="10" fillId="0" borderId="24" xfId="0" applyNumberFormat="1" applyFont="1" applyBorder="1" applyAlignment="1">
      <alignment horizontal="right"/>
    </xf>
    <xf numFmtId="3" fontId="10" fillId="0" borderId="19" xfId="0" applyNumberFormat="1" applyFont="1" applyBorder="1" applyAlignment="1">
      <alignment horizontal="right"/>
    </xf>
    <xf numFmtId="3" fontId="10" fillId="0" borderId="33" xfId="0" applyNumberFormat="1" applyFont="1" applyBorder="1" applyAlignment="1">
      <alignment horizontal="right"/>
    </xf>
    <xf numFmtId="3" fontId="10" fillId="33" borderId="19" xfId="0" applyNumberFormat="1" applyFont="1" applyFill="1" applyBorder="1" applyAlignment="1">
      <alignment horizontal="right"/>
    </xf>
    <xf numFmtId="3" fontId="10" fillId="33" borderId="18" xfId="0" applyNumberFormat="1" applyFont="1" applyFill="1" applyBorder="1" applyAlignment="1">
      <alignment horizontal="right"/>
    </xf>
    <xf numFmtId="3" fontId="10" fillId="33" borderId="12" xfId="0" applyNumberFormat="1" applyFont="1" applyFill="1" applyBorder="1" applyAlignment="1">
      <alignment horizontal="right"/>
    </xf>
    <xf numFmtId="3" fontId="10" fillId="0" borderId="12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33" borderId="48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49" xfId="0" applyFont="1" applyFill="1" applyBorder="1" applyAlignment="1">
      <alignment horizontal="center"/>
    </xf>
    <xf numFmtId="0" fontId="4" fillId="33" borderId="5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46" xfId="0" applyFont="1" applyFill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33" borderId="51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T65528"/>
  <sheetViews>
    <sheetView tabSelected="1" workbookViewId="0" topLeftCell="A271">
      <selection activeCell="AA278" sqref="AA278"/>
    </sheetView>
  </sheetViews>
  <sheetFormatPr defaultColWidth="9.00390625" defaultRowHeight="13.5"/>
  <cols>
    <col min="1" max="1" width="4.50390625" style="0" customWidth="1"/>
    <col min="2" max="2" width="9.00390625" style="0" customWidth="1"/>
    <col min="3" max="3" width="57.50390625" style="0" customWidth="1"/>
    <col min="4" max="5" width="14.125" style="1" customWidth="1"/>
    <col min="6" max="6" width="15.25390625" style="0" customWidth="1"/>
    <col min="7" max="7" width="14.125" style="7" customWidth="1"/>
    <col min="8" max="8" width="9.50390625" style="7" hidden="1" customWidth="1"/>
    <col min="9" max="9" width="16.00390625" style="7" hidden="1" customWidth="1"/>
    <col min="10" max="11" width="10.625" style="7" hidden="1" customWidth="1"/>
    <col min="12" max="12" width="9.25390625" style="7" hidden="1" customWidth="1"/>
    <col min="13" max="13" width="16.00390625" style="7" hidden="1" customWidth="1"/>
    <col min="14" max="14" width="10.50390625" style="0" hidden="1" customWidth="1"/>
    <col min="15" max="15" width="11.00390625" style="0" hidden="1" customWidth="1"/>
    <col min="16" max="16" width="9.00390625" style="0" hidden="1" customWidth="1"/>
    <col min="17" max="17" width="11.00390625" style="0" hidden="1" customWidth="1"/>
    <col min="18" max="18" width="10.50390625" style="5" hidden="1" customWidth="1"/>
    <col min="19" max="19" width="10.50390625" style="0" hidden="1" customWidth="1"/>
    <col min="20" max="20" width="9.00390625" style="0" hidden="1" customWidth="1"/>
    <col min="21" max="21" width="11.00390625" style="0" hidden="1" customWidth="1"/>
    <col min="22" max="23" width="9.50390625" style="0" hidden="1" customWidth="1"/>
    <col min="24" max="24" width="9.00390625" style="0" customWidth="1"/>
  </cols>
  <sheetData>
    <row r="1" ht="13.5"/>
    <row r="2" spans="1:21" ht="22.5" customHeight="1" thickBot="1">
      <c r="A2" s="111"/>
      <c r="B2" s="111"/>
      <c r="C2" s="215" t="s">
        <v>370</v>
      </c>
      <c r="D2" s="215"/>
      <c r="E2" s="215"/>
      <c r="F2" s="216" t="s">
        <v>432</v>
      </c>
      <c r="G2" s="216"/>
      <c r="H2" s="216"/>
      <c r="I2" s="58" t="s">
        <v>369</v>
      </c>
      <c r="J2"/>
      <c r="K2"/>
      <c r="M2" s="58" t="s">
        <v>368</v>
      </c>
      <c r="Q2" s="59" t="s">
        <v>367</v>
      </c>
      <c r="R2" s="60"/>
      <c r="S2" s="59"/>
      <c r="U2" t="s">
        <v>366</v>
      </c>
    </row>
    <row r="3" spans="1:23" s="4" customFormat="1" ht="22.5" customHeight="1" thickBot="1">
      <c r="A3" s="112"/>
      <c r="B3" s="113" t="s">
        <v>16</v>
      </c>
      <c r="C3" s="112" t="s">
        <v>273</v>
      </c>
      <c r="D3" s="113" t="s">
        <v>8</v>
      </c>
      <c r="E3" s="113" t="s">
        <v>17</v>
      </c>
      <c r="F3" s="114" t="s">
        <v>9</v>
      </c>
      <c r="G3" s="113" t="s">
        <v>150</v>
      </c>
      <c r="H3" s="115"/>
      <c r="I3" s="8" t="s">
        <v>8</v>
      </c>
      <c r="J3" s="3" t="s">
        <v>17</v>
      </c>
      <c r="K3" s="11" t="s">
        <v>18</v>
      </c>
      <c r="L3" s="5"/>
      <c r="M3" s="8" t="s">
        <v>8</v>
      </c>
      <c r="N3" s="3" t="s">
        <v>17</v>
      </c>
      <c r="O3" s="11" t="s">
        <v>18</v>
      </c>
      <c r="Q3" s="10" t="s">
        <v>8</v>
      </c>
      <c r="R3" s="11" t="s">
        <v>17</v>
      </c>
      <c r="S3" s="11" t="s">
        <v>18</v>
      </c>
      <c r="T3" s="12"/>
      <c r="U3" s="13" t="s">
        <v>8</v>
      </c>
      <c r="V3" s="11" t="s">
        <v>17</v>
      </c>
      <c r="W3" s="11" t="s">
        <v>18</v>
      </c>
    </row>
    <row r="4" spans="1:23" ht="22.5" customHeight="1">
      <c r="A4" s="116"/>
      <c r="B4" s="117">
        <v>120</v>
      </c>
      <c r="C4" s="118" t="s">
        <v>424</v>
      </c>
      <c r="D4" s="194">
        <f>ROUNDDOWN(I4,0)</f>
        <v>1980</v>
      </c>
      <c r="E4" s="195">
        <f>ROUNDDOWN(J4,1)</f>
        <v>2200</v>
      </c>
      <c r="F4" s="119" t="s">
        <v>10</v>
      </c>
      <c r="G4" s="120">
        <v>43922</v>
      </c>
      <c r="H4" s="121"/>
      <c r="I4" s="47">
        <f aca="true" t="shared" si="0" ref="I4:K5">SUM(U4*1.1)</f>
        <v>1980.0000000000002</v>
      </c>
      <c r="J4" s="67">
        <f t="shared" si="0"/>
        <v>2200</v>
      </c>
      <c r="K4" s="83">
        <f t="shared" si="0"/>
        <v>1804.0000000000002</v>
      </c>
      <c r="L4" s="42"/>
      <c r="M4" s="47">
        <f>SUM(U4*1.08)</f>
        <v>1944.0000000000002</v>
      </c>
      <c r="N4" s="67">
        <f>SUM(V4*1.08)</f>
        <v>2160</v>
      </c>
      <c r="O4" s="83">
        <f>SUM(W4*1.08)</f>
        <v>1771.2</v>
      </c>
      <c r="Q4" s="14">
        <v>1890</v>
      </c>
      <c r="R4" s="15">
        <v>2100</v>
      </c>
      <c r="S4" s="15">
        <v>1722</v>
      </c>
      <c r="T4" s="9"/>
      <c r="U4" s="16">
        <f>SUM(Q4/1.05)</f>
        <v>1800</v>
      </c>
      <c r="V4" s="17">
        <f>SUM(R4/1.05)</f>
        <v>2000</v>
      </c>
      <c r="W4" s="88">
        <f>SUM(S4/1.05)</f>
        <v>1640</v>
      </c>
    </row>
    <row r="5" spans="1:23" ht="22.5" customHeight="1">
      <c r="A5" s="116"/>
      <c r="B5" s="117">
        <v>121</v>
      </c>
      <c r="C5" s="118" t="s">
        <v>371</v>
      </c>
      <c r="D5" s="194">
        <f aca="true" t="shared" si="1" ref="D5:D11">ROUNDDOWN(I5,-1)</f>
        <v>1580</v>
      </c>
      <c r="E5" s="195">
        <f>ROUNDDOWN(J5,1)</f>
        <v>1760</v>
      </c>
      <c r="F5" s="119" t="s">
        <v>10</v>
      </c>
      <c r="G5" s="120" t="s">
        <v>363</v>
      </c>
      <c r="H5" s="122"/>
      <c r="I5" s="47">
        <f t="shared" si="0"/>
        <v>1584.0000000000002</v>
      </c>
      <c r="J5" s="51">
        <f t="shared" si="0"/>
        <v>1760.0000000000002</v>
      </c>
      <c r="K5" s="81">
        <f t="shared" si="0"/>
        <v>1443.6190476190477</v>
      </c>
      <c r="L5" s="42"/>
      <c r="M5" s="47">
        <f aca="true" t="shared" si="2" ref="M5:M56">SUM(U5*1.08)</f>
        <v>1555.2</v>
      </c>
      <c r="N5" s="51">
        <f aca="true" t="shared" si="3" ref="N5:N56">SUM(V5*1.08)</f>
        <v>1728</v>
      </c>
      <c r="O5" s="81">
        <f aca="true" t="shared" si="4" ref="O5:O56">SUM(W5*1.08)</f>
        <v>1417.3714285714286</v>
      </c>
      <c r="Q5" s="18">
        <v>1512</v>
      </c>
      <c r="R5" s="15">
        <v>1680</v>
      </c>
      <c r="S5" s="15">
        <v>1378</v>
      </c>
      <c r="T5" s="9"/>
      <c r="U5" s="19">
        <f aca="true" t="shared" si="5" ref="U5:U56">SUM(Q5/1.05)</f>
        <v>1440</v>
      </c>
      <c r="V5" s="17">
        <f aca="true" t="shared" si="6" ref="V5:V56">SUM(R5/1.05)</f>
        <v>1600</v>
      </c>
      <c r="W5" s="89">
        <f aca="true" t="shared" si="7" ref="W5:W56">SUM(S5/1.05)</f>
        <v>1312.3809523809523</v>
      </c>
    </row>
    <row r="6" spans="1:23" ht="22.5" customHeight="1">
      <c r="A6" s="116"/>
      <c r="B6" s="117">
        <v>122</v>
      </c>
      <c r="C6" s="118" t="s">
        <v>425</v>
      </c>
      <c r="D6" s="194">
        <f t="shared" si="1"/>
        <v>1580</v>
      </c>
      <c r="E6" s="195">
        <f aca="true" t="shared" si="8" ref="E6:E64">ROUNDDOWN(J6,1)</f>
        <v>1760</v>
      </c>
      <c r="F6" s="119" t="s">
        <v>10</v>
      </c>
      <c r="G6" s="120">
        <v>43883</v>
      </c>
      <c r="H6" s="122"/>
      <c r="I6" s="47">
        <f aca="true" t="shared" si="9" ref="I6:I64">SUM(U6*1.1)</f>
        <v>1584.0000000000002</v>
      </c>
      <c r="J6" s="51">
        <f aca="true" t="shared" si="10" ref="J6:J64">SUM(V6*1.1)</f>
        <v>1760.0000000000002</v>
      </c>
      <c r="K6" s="81">
        <f aca="true" t="shared" si="11" ref="K6:K64">SUM(W6*1.1)</f>
        <v>1443.6190476190477</v>
      </c>
      <c r="L6" s="42"/>
      <c r="M6" s="47">
        <f t="shared" si="2"/>
        <v>1555.2</v>
      </c>
      <c r="N6" s="51">
        <f t="shared" si="3"/>
        <v>1728</v>
      </c>
      <c r="O6" s="81">
        <f t="shared" si="4"/>
        <v>1417.3714285714286</v>
      </c>
      <c r="Q6" s="18">
        <v>1512</v>
      </c>
      <c r="R6" s="15">
        <v>1680</v>
      </c>
      <c r="S6" s="15">
        <v>1378</v>
      </c>
      <c r="T6" s="9"/>
      <c r="U6" s="19">
        <f t="shared" si="5"/>
        <v>1440</v>
      </c>
      <c r="V6" s="17">
        <f t="shared" si="6"/>
        <v>1600</v>
      </c>
      <c r="W6" s="90">
        <f t="shared" si="7"/>
        <v>1312.3809523809523</v>
      </c>
    </row>
    <row r="7" spans="1:23" ht="22.5" customHeight="1">
      <c r="A7" s="116" t="s">
        <v>220</v>
      </c>
      <c r="B7" s="117">
        <v>123</v>
      </c>
      <c r="C7" s="118" t="s">
        <v>389</v>
      </c>
      <c r="D7" s="194">
        <f t="shared" si="1"/>
        <v>1580</v>
      </c>
      <c r="E7" s="195">
        <f t="shared" si="8"/>
        <v>1760</v>
      </c>
      <c r="F7" s="119" t="s">
        <v>10</v>
      </c>
      <c r="G7" s="120" t="s">
        <v>392</v>
      </c>
      <c r="H7" s="122"/>
      <c r="I7" s="47">
        <f t="shared" si="9"/>
        <v>1584.0000000000002</v>
      </c>
      <c r="J7" s="51">
        <f t="shared" si="10"/>
        <v>1760.0000000000002</v>
      </c>
      <c r="K7" s="81">
        <f t="shared" si="11"/>
        <v>1443.6190476190477</v>
      </c>
      <c r="L7" s="42"/>
      <c r="M7" s="47">
        <f t="shared" si="2"/>
        <v>1555.2</v>
      </c>
      <c r="N7" s="51">
        <f t="shared" si="3"/>
        <v>1728</v>
      </c>
      <c r="O7" s="81">
        <f t="shared" si="4"/>
        <v>1417.3714285714286</v>
      </c>
      <c r="Q7" s="18">
        <v>1512</v>
      </c>
      <c r="R7" s="15">
        <v>1680</v>
      </c>
      <c r="S7" s="15">
        <v>1378</v>
      </c>
      <c r="T7" s="9"/>
      <c r="U7" s="19">
        <f t="shared" si="5"/>
        <v>1440</v>
      </c>
      <c r="V7" s="17">
        <f t="shared" si="6"/>
        <v>1600</v>
      </c>
      <c r="W7" s="90">
        <f t="shared" si="7"/>
        <v>1312.3809523809523</v>
      </c>
    </row>
    <row r="8" spans="1:23" ht="22.5" customHeight="1">
      <c r="A8" s="116"/>
      <c r="B8" s="116">
        <v>124</v>
      </c>
      <c r="C8" s="118" t="s">
        <v>426</v>
      </c>
      <c r="D8" s="194">
        <f t="shared" si="1"/>
        <v>1580</v>
      </c>
      <c r="E8" s="195">
        <f t="shared" si="8"/>
        <v>1760</v>
      </c>
      <c r="F8" s="119" t="s">
        <v>10</v>
      </c>
      <c r="G8" s="120">
        <v>43871</v>
      </c>
      <c r="H8" s="122"/>
      <c r="I8" s="47">
        <f t="shared" si="9"/>
        <v>1584.0000000000002</v>
      </c>
      <c r="J8" s="51">
        <f t="shared" si="10"/>
        <v>1760.0000000000002</v>
      </c>
      <c r="K8" s="81">
        <f t="shared" si="11"/>
        <v>1443.6190476190477</v>
      </c>
      <c r="L8" s="42"/>
      <c r="M8" s="47">
        <f t="shared" si="2"/>
        <v>1555.2</v>
      </c>
      <c r="N8" s="51">
        <f t="shared" si="3"/>
        <v>1728</v>
      </c>
      <c r="O8" s="81">
        <f t="shared" si="4"/>
        <v>1417.3714285714286</v>
      </c>
      <c r="Q8" s="18">
        <v>1512</v>
      </c>
      <c r="R8" s="15">
        <v>1680</v>
      </c>
      <c r="S8" s="15">
        <v>1378</v>
      </c>
      <c r="T8" s="9"/>
      <c r="U8" s="19">
        <f t="shared" si="5"/>
        <v>1440</v>
      </c>
      <c r="V8" s="17">
        <f t="shared" si="6"/>
        <v>1600</v>
      </c>
      <c r="W8" s="90">
        <f t="shared" si="7"/>
        <v>1312.3809523809523</v>
      </c>
    </row>
    <row r="9" spans="1:23" ht="22.5" customHeight="1">
      <c r="A9" s="116"/>
      <c r="B9" s="116">
        <v>102</v>
      </c>
      <c r="C9" s="123" t="s">
        <v>349</v>
      </c>
      <c r="D9" s="194">
        <f t="shared" si="1"/>
        <v>1870</v>
      </c>
      <c r="E9" s="195">
        <f t="shared" si="8"/>
        <v>1980</v>
      </c>
      <c r="F9" s="124" t="s">
        <v>10</v>
      </c>
      <c r="G9" s="125">
        <v>43488</v>
      </c>
      <c r="H9" s="122"/>
      <c r="I9" s="47">
        <f t="shared" si="9"/>
        <v>1870.0000000000002</v>
      </c>
      <c r="J9" s="51">
        <f t="shared" si="10"/>
        <v>1980.0000000000002</v>
      </c>
      <c r="K9" s="81">
        <f t="shared" si="11"/>
        <v>1760.0000000000002</v>
      </c>
      <c r="L9" s="42"/>
      <c r="M9" s="47">
        <f t="shared" si="2"/>
        <v>1836.0000000000002</v>
      </c>
      <c r="N9" s="51">
        <f t="shared" si="3"/>
        <v>1944.0000000000002</v>
      </c>
      <c r="O9" s="81">
        <f t="shared" si="4"/>
        <v>1728</v>
      </c>
      <c r="Q9" s="18">
        <v>1785</v>
      </c>
      <c r="R9" s="20">
        <v>1890</v>
      </c>
      <c r="S9" s="20">
        <v>1680</v>
      </c>
      <c r="T9" s="9"/>
      <c r="U9" s="19">
        <f t="shared" si="5"/>
        <v>1700</v>
      </c>
      <c r="V9" s="17">
        <f t="shared" si="6"/>
        <v>1800</v>
      </c>
      <c r="W9" s="90">
        <f t="shared" si="7"/>
        <v>1600</v>
      </c>
    </row>
    <row r="10" spans="1:23" ht="22.5" customHeight="1">
      <c r="A10" s="116"/>
      <c r="B10" s="116">
        <v>103</v>
      </c>
      <c r="C10" s="126" t="s">
        <v>419</v>
      </c>
      <c r="D10" s="194">
        <f t="shared" si="1"/>
        <v>2090</v>
      </c>
      <c r="E10" s="195">
        <f t="shared" si="8"/>
        <v>2310</v>
      </c>
      <c r="F10" s="119" t="s">
        <v>47</v>
      </c>
      <c r="G10" s="120">
        <v>43900</v>
      </c>
      <c r="H10" s="122"/>
      <c r="I10" s="47">
        <f t="shared" si="9"/>
        <v>2090</v>
      </c>
      <c r="J10" s="51">
        <f t="shared" si="10"/>
        <v>2310</v>
      </c>
      <c r="K10" s="81">
        <f t="shared" si="11"/>
        <v>1870.0000000000002</v>
      </c>
      <c r="L10" s="42"/>
      <c r="M10" s="47">
        <f t="shared" si="2"/>
        <v>2052</v>
      </c>
      <c r="N10" s="51">
        <f t="shared" si="3"/>
        <v>2268</v>
      </c>
      <c r="O10" s="81">
        <f t="shared" si="4"/>
        <v>1836.0000000000002</v>
      </c>
      <c r="Q10" s="18">
        <v>1995</v>
      </c>
      <c r="R10" s="15">
        <v>2205</v>
      </c>
      <c r="S10" s="20">
        <v>1785</v>
      </c>
      <c r="T10" s="9"/>
      <c r="U10" s="19">
        <f t="shared" si="5"/>
        <v>1900</v>
      </c>
      <c r="V10" s="17">
        <f t="shared" si="6"/>
        <v>2100</v>
      </c>
      <c r="W10" s="90">
        <f t="shared" si="7"/>
        <v>1700</v>
      </c>
    </row>
    <row r="11" spans="1:23" ht="22.5" customHeight="1">
      <c r="A11" s="116" t="s">
        <v>6</v>
      </c>
      <c r="B11" s="116">
        <v>104</v>
      </c>
      <c r="C11" s="126" t="s">
        <v>151</v>
      </c>
      <c r="D11" s="194">
        <f t="shared" si="1"/>
        <v>1540</v>
      </c>
      <c r="E11" s="195">
        <f t="shared" si="8"/>
        <v>1760</v>
      </c>
      <c r="F11" s="124" t="s">
        <v>10</v>
      </c>
      <c r="G11" s="125">
        <v>39629</v>
      </c>
      <c r="H11" s="122"/>
      <c r="I11" s="47">
        <f t="shared" si="9"/>
        <v>1540.0000000000002</v>
      </c>
      <c r="J11" s="51">
        <f t="shared" si="10"/>
        <v>1760.0000000000002</v>
      </c>
      <c r="K11" s="81">
        <f t="shared" si="11"/>
        <v>1320</v>
      </c>
      <c r="L11" s="42"/>
      <c r="M11" s="47">
        <f t="shared" si="2"/>
        <v>1512</v>
      </c>
      <c r="N11" s="51">
        <f t="shared" si="3"/>
        <v>1728</v>
      </c>
      <c r="O11" s="81">
        <f t="shared" si="4"/>
        <v>1296</v>
      </c>
      <c r="Q11" s="18">
        <v>1470</v>
      </c>
      <c r="R11" s="15">
        <v>1680</v>
      </c>
      <c r="S11" s="20">
        <v>1260</v>
      </c>
      <c r="T11" s="9"/>
      <c r="U11" s="19">
        <f t="shared" si="5"/>
        <v>1400</v>
      </c>
      <c r="V11" s="17">
        <f t="shared" si="6"/>
        <v>1600</v>
      </c>
      <c r="W11" s="90">
        <f t="shared" si="7"/>
        <v>1200</v>
      </c>
    </row>
    <row r="12" spans="1:23" ht="22.5" customHeight="1">
      <c r="A12" s="116"/>
      <c r="B12" s="116">
        <v>105</v>
      </c>
      <c r="C12" s="127" t="s">
        <v>279</v>
      </c>
      <c r="D12" s="194">
        <f>ROUNDDOWN(I12,0)</f>
        <v>2475</v>
      </c>
      <c r="E12" s="195">
        <f t="shared" si="8"/>
        <v>2750</v>
      </c>
      <c r="F12" s="119" t="s">
        <v>47</v>
      </c>
      <c r="G12" s="125">
        <v>43009</v>
      </c>
      <c r="H12" s="122"/>
      <c r="I12" s="47">
        <f t="shared" si="9"/>
        <v>2475.5238095238096</v>
      </c>
      <c r="J12" s="51">
        <f t="shared" si="10"/>
        <v>2750</v>
      </c>
      <c r="K12" s="81">
        <v>2337</v>
      </c>
      <c r="L12" s="42"/>
      <c r="M12" s="47">
        <f t="shared" si="2"/>
        <v>2430.514285714286</v>
      </c>
      <c r="N12" s="51">
        <f t="shared" si="3"/>
        <v>2700</v>
      </c>
      <c r="O12" s="81">
        <f t="shared" si="4"/>
        <v>2295.7714285714287</v>
      </c>
      <c r="Q12" s="18">
        <v>2363</v>
      </c>
      <c r="R12" s="15">
        <v>2625</v>
      </c>
      <c r="S12" s="15">
        <v>2232</v>
      </c>
      <c r="T12" s="9"/>
      <c r="U12" s="19">
        <f t="shared" si="5"/>
        <v>2250.4761904761904</v>
      </c>
      <c r="V12" s="17">
        <f t="shared" si="6"/>
        <v>2500</v>
      </c>
      <c r="W12" s="90">
        <f t="shared" si="7"/>
        <v>2125.714285714286</v>
      </c>
    </row>
    <row r="13" spans="1:23" ht="22.5" customHeight="1">
      <c r="A13" s="116"/>
      <c r="B13" s="128">
        <v>108</v>
      </c>
      <c r="C13" s="129" t="s">
        <v>152</v>
      </c>
      <c r="D13" s="194">
        <f>ROUNDDOWN(I13,0)</f>
        <v>5447</v>
      </c>
      <c r="E13" s="195">
        <f>ROUNDDOWN(J13,0)</f>
        <v>5762</v>
      </c>
      <c r="F13" s="130" t="s">
        <v>45</v>
      </c>
      <c r="G13" s="125">
        <v>39716</v>
      </c>
      <c r="H13" s="122"/>
      <c r="I13" s="47">
        <f t="shared" si="9"/>
        <v>5447.619047619048</v>
      </c>
      <c r="J13" s="51">
        <f t="shared" si="10"/>
        <v>5762.900000000001</v>
      </c>
      <c r="K13" s="81">
        <f t="shared" si="11"/>
        <v>5170</v>
      </c>
      <c r="L13" s="42"/>
      <c r="M13" s="47">
        <f t="shared" si="2"/>
        <v>5348.571428571428</v>
      </c>
      <c r="N13" s="51">
        <f t="shared" si="3"/>
        <v>5658.120000000001</v>
      </c>
      <c r="O13" s="81">
        <f t="shared" si="4"/>
        <v>5076</v>
      </c>
      <c r="Q13" s="18">
        <v>5200</v>
      </c>
      <c r="R13" s="21">
        <v>5500.95</v>
      </c>
      <c r="S13" s="21">
        <v>4935</v>
      </c>
      <c r="T13" s="9"/>
      <c r="U13" s="19">
        <f t="shared" si="5"/>
        <v>4952.380952380952</v>
      </c>
      <c r="V13" s="17">
        <f t="shared" si="6"/>
        <v>5239</v>
      </c>
      <c r="W13" s="90">
        <f t="shared" si="7"/>
        <v>4700</v>
      </c>
    </row>
    <row r="14" spans="1:23" ht="22.5" customHeight="1">
      <c r="A14" s="116"/>
      <c r="B14" s="117">
        <v>109</v>
      </c>
      <c r="C14" s="127" t="s">
        <v>420</v>
      </c>
      <c r="D14" s="194">
        <f>ROUNDDOWN(I14,0)</f>
        <v>4158</v>
      </c>
      <c r="E14" s="195">
        <f t="shared" si="8"/>
        <v>4620</v>
      </c>
      <c r="F14" s="119" t="s">
        <v>45</v>
      </c>
      <c r="G14" s="120" t="s">
        <v>416</v>
      </c>
      <c r="H14" s="122"/>
      <c r="I14" s="47">
        <f t="shared" si="9"/>
        <v>4158</v>
      </c>
      <c r="J14" s="51">
        <f t="shared" si="10"/>
        <v>4620</v>
      </c>
      <c r="K14" s="81">
        <f t="shared" si="11"/>
        <v>3927.5238095238096</v>
      </c>
      <c r="L14" s="42"/>
      <c r="M14" s="47">
        <f t="shared" si="2"/>
        <v>4082.4</v>
      </c>
      <c r="N14" s="51">
        <f t="shared" si="3"/>
        <v>4536</v>
      </c>
      <c r="O14" s="81">
        <f t="shared" si="4"/>
        <v>3856.114285714286</v>
      </c>
      <c r="Q14" s="18">
        <v>3969</v>
      </c>
      <c r="R14" s="15">
        <v>4410</v>
      </c>
      <c r="S14" s="15">
        <v>3749</v>
      </c>
      <c r="T14" s="9"/>
      <c r="U14" s="19">
        <f t="shared" si="5"/>
        <v>3780</v>
      </c>
      <c r="V14" s="17">
        <f t="shared" si="6"/>
        <v>4200</v>
      </c>
      <c r="W14" s="90">
        <f t="shared" si="7"/>
        <v>3570.4761904761904</v>
      </c>
    </row>
    <row r="15" spans="1:23" ht="22.5" customHeight="1">
      <c r="A15" s="116" t="s">
        <v>0</v>
      </c>
      <c r="B15" s="117">
        <v>110</v>
      </c>
      <c r="C15" s="127" t="s">
        <v>298</v>
      </c>
      <c r="D15" s="194">
        <f>ROUNDDOWN(I15,0)</f>
        <v>4554</v>
      </c>
      <c r="E15" s="195">
        <f t="shared" si="8"/>
        <v>5060</v>
      </c>
      <c r="F15" s="119" t="s">
        <v>45</v>
      </c>
      <c r="G15" s="125">
        <v>43195</v>
      </c>
      <c r="H15" s="122"/>
      <c r="I15" s="47">
        <f t="shared" si="9"/>
        <v>4554</v>
      </c>
      <c r="J15" s="51">
        <f t="shared" si="10"/>
        <v>5060</v>
      </c>
      <c r="K15" s="81">
        <f t="shared" si="11"/>
        <v>4300.476190476191</v>
      </c>
      <c r="L15" s="42"/>
      <c r="M15" s="47">
        <f t="shared" si="2"/>
        <v>4471.200000000001</v>
      </c>
      <c r="N15" s="51">
        <f t="shared" si="3"/>
        <v>4968</v>
      </c>
      <c r="O15" s="81">
        <f t="shared" si="4"/>
        <v>4222.285714285714</v>
      </c>
      <c r="Q15" s="18">
        <v>4347</v>
      </c>
      <c r="R15" s="15">
        <v>4830</v>
      </c>
      <c r="S15" s="15">
        <v>4105</v>
      </c>
      <c r="T15" s="9"/>
      <c r="U15" s="19">
        <f t="shared" si="5"/>
        <v>4140</v>
      </c>
      <c r="V15" s="17">
        <f t="shared" si="6"/>
        <v>4600</v>
      </c>
      <c r="W15" s="90">
        <f t="shared" si="7"/>
        <v>3909.523809523809</v>
      </c>
    </row>
    <row r="16" spans="1:23" ht="22.5" customHeight="1">
      <c r="A16" s="116"/>
      <c r="B16" s="117">
        <v>111</v>
      </c>
      <c r="C16" s="131" t="s">
        <v>266</v>
      </c>
      <c r="D16" s="194">
        <f>ROUNDDOWN(I16,0)</f>
        <v>3960</v>
      </c>
      <c r="E16" s="195">
        <f t="shared" si="8"/>
        <v>4400</v>
      </c>
      <c r="F16" s="130" t="s">
        <v>45</v>
      </c>
      <c r="G16" s="132">
        <v>42870</v>
      </c>
      <c r="H16" s="133"/>
      <c r="I16" s="47">
        <f aca="true" t="shared" si="12" ref="I16:K17">SUM(U16*1.1)</f>
        <v>3960.0000000000005</v>
      </c>
      <c r="J16" s="51">
        <f t="shared" si="12"/>
        <v>4400</v>
      </c>
      <c r="K16" s="81">
        <f t="shared" si="12"/>
        <v>3740.0000000000005</v>
      </c>
      <c r="L16" s="42"/>
      <c r="M16" s="47">
        <f t="shared" si="2"/>
        <v>3888.0000000000005</v>
      </c>
      <c r="N16" s="51">
        <f t="shared" si="3"/>
        <v>4320</v>
      </c>
      <c r="O16" s="81">
        <f t="shared" si="4"/>
        <v>3672.0000000000005</v>
      </c>
      <c r="Q16" s="18">
        <v>3780</v>
      </c>
      <c r="R16" s="15">
        <v>4200</v>
      </c>
      <c r="S16" s="15">
        <v>3570</v>
      </c>
      <c r="T16" s="9"/>
      <c r="U16" s="19">
        <v>3600</v>
      </c>
      <c r="V16" s="17">
        <v>4000</v>
      </c>
      <c r="W16" s="90">
        <v>3400</v>
      </c>
    </row>
    <row r="17" spans="1:23" ht="22.5" customHeight="1">
      <c r="A17" s="116"/>
      <c r="B17" s="117">
        <v>112</v>
      </c>
      <c r="C17" s="134" t="s">
        <v>433</v>
      </c>
      <c r="D17" s="194">
        <f>ROUNDDOWN(I17,-1)</f>
        <v>660</v>
      </c>
      <c r="E17" s="195">
        <f t="shared" si="8"/>
        <v>1100</v>
      </c>
      <c r="F17" s="135" t="s">
        <v>10</v>
      </c>
      <c r="G17" s="132">
        <v>42461</v>
      </c>
      <c r="H17" s="133"/>
      <c r="I17" s="47">
        <f t="shared" si="12"/>
        <v>660</v>
      </c>
      <c r="J17" s="51">
        <f t="shared" si="12"/>
        <v>1100</v>
      </c>
      <c r="K17" s="81">
        <f t="shared" si="12"/>
        <v>550</v>
      </c>
      <c r="L17" s="42"/>
      <c r="M17" s="47">
        <f>SUM(U17*1.08)</f>
        <v>648</v>
      </c>
      <c r="N17" s="51">
        <f>SUM(V17*1.08)</f>
        <v>1080</v>
      </c>
      <c r="O17" s="81">
        <f>SUM(W17*1.08)</f>
        <v>540</v>
      </c>
      <c r="Q17" s="18">
        <v>630</v>
      </c>
      <c r="R17" s="15">
        <v>1050</v>
      </c>
      <c r="S17" s="15">
        <v>525</v>
      </c>
      <c r="T17" s="9"/>
      <c r="U17" s="19">
        <v>600</v>
      </c>
      <c r="V17" s="17">
        <v>1000</v>
      </c>
      <c r="W17" s="90">
        <v>500</v>
      </c>
    </row>
    <row r="18" spans="1:23" ht="22.5" customHeight="1">
      <c r="A18" s="116"/>
      <c r="B18" s="117">
        <v>114</v>
      </c>
      <c r="C18" s="127" t="s">
        <v>174</v>
      </c>
      <c r="D18" s="194">
        <f>ROUNDDOWN(I18,-1)</f>
        <v>830</v>
      </c>
      <c r="E18" s="195">
        <f t="shared" si="8"/>
        <v>1047.2</v>
      </c>
      <c r="F18" s="135" t="s">
        <v>10</v>
      </c>
      <c r="G18" s="125">
        <v>38113</v>
      </c>
      <c r="H18" s="122"/>
      <c r="I18" s="47">
        <f t="shared" si="9"/>
        <v>838.0952380952382</v>
      </c>
      <c r="J18" s="51">
        <f t="shared" si="10"/>
        <v>1047.2</v>
      </c>
      <c r="K18" s="81">
        <f t="shared" si="11"/>
        <v>733.3333333333334</v>
      </c>
      <c r="L18" s="42"/>
      <c r="M18" s="47">
        <f t="shared" si="2"/>
        <v>822.8571428571429</v>
      </c>
      <c r="N18" s="51">
        <f t="shared" si="3"/>
        <v>1028.16</v>
      </c>
      <c r="O18" s="81">
        <f t="shared" si="4"/>
        <v>720</v>
      </c>
      <c r="Q18" s="18">
        <v>800</v>
      </c>
      <c r="R18" s="15">
        <v>999.6</v>
      </c>
      <c r="S18" s="15">
        <v>700</v>
      </c>
      <c r="T18" s="9"/>
      <c r="U18" s="19">
        <f t="shared" si="5"/>
        <v>761.9047619047619</v>
      </c>
      <c r="V18" s="17">
        <f t="shared" si="6"/>
        <v>952</v>
      </c>
      <c r="W18" s="90">
        <f t="shared" si="7"/>
        <v>666.6666666666666</v>
      </c>
    </row>
    <row r="19" spans="1:23" ht="22.5" customHeight="1">
      <c r="A19" s="116" t="s">
        <v>2</v>
      </c>
      <c r="B19" s="116">
        <v>115</v>
      </c>
      <c r="C19" s="136" t="s">
        <v>427</v>
      </c>
      <c r="D19" s="194">
        <f>ROUNDDOWN(I19,0)</f>
        <v>2376</v>
      </c>
      <c r="E19" s="195">
        <f t="shared" si="8"/>
        <v>2640</v>
      </c>
      <c r="F19" s="119" t="s">
        <v>47</v>
      </c>
      <c r="G19" s="125">
        <v>40811</v>
      </c>
      <c r="H19" s="122"/>
      <c r="I19" s="47">
        <f t="shared" si="9"/>
        <v>2376</v>
      </c>
      <c r="J19" s="51">
        <f t="shared" si="10"/>
        <v>2640</v>
      </c>
      <c r="K19" s="81">
        <f t="shared" si="11"/>
        <v>2244</v>
      </c>
      <c r="L19" s="42"/>
      <c r="M19" s="47">
        <f t="shared" si="2"/>
        <v>2332.8</v>
      </c>
      <c r="N19" s="51">
        <f t="shared" si="3"/>
        <v>2592</v>
      </c>
      <c r="O19" s="81">
        <f t="shared" si="4"/>
        <v>2203.2000000000003</v>
      </c>
      <c r="Q19" s="18">
        <v>2268</v>
      </c>
      <c r="R19" s="20">
        <v>2520</v>
      </c>
      <c r="S19" s="22">
        <v>2142</v>
      </c>
      <c r="T19" s="9"/>
      <c r="U19" s="19">
        <f t="shared" si="5"/>
        <v>2160</v>
      </c>
      <c r="V19" s="17">
        <f t="shared" si="6"/>
        <v>2400</v>
      </c>
      <c r="W19" s="90">
        <f t="shared" si="7"/>
        <v>2040</v>
      </c>
    </row>
    <row r="20" spans="1:23" ht="22.5" customHeight="1">
      <c r="A20" s="116"/>
      <c r="B20" s="116">
        <v>116</v>
      </c>
      <c r="C20" s="123" t="s">
        <v>226</v>
      </c>
      <c r="D20" s="194">
        <f>ROUNDDOWN(I20,-1)</f>
        <v>1100</v>
      </c>
      <c r="E20" s="195">
        <f t="shared" si="8"/>
        <v>1362</v>
      </c>
      <c r="F20" s="124" t="s">
        <v>10</v>
      </c>
      <c r="G20" s="125">
        <v>41720</v>
      </c>
      <c r="H20" s="122"/>
      <c r="I20" s="47">
        <f t="shared" si="9"/>
        <v>1100</v>
      </c>
      <c r="J20" s="51">
        <v>1362</v>
      </c>
      <c r="K20" s="81">
        <f t="shared" si="11"/>
        <v>942.8571428571429</v>
      </c>
      <c r="L20" s="42"/>
      <c r="M20" s="47">
        <f t="shared" si="2"/>
        <v>1080</v>
      </c>
      <c r="N20" s="51">
        <f t="shared" si="3"/>
        <v>1337.142857142857</v>
      </c>
      <c r="O20" s="81">
        <f t="shared" si="4"/>
        <v>925.7142857142858</v>
      </c>
      <c r="Q20" s="18">
        <v>1050</v>
      </c>
      <c r="R20" s="20">
        <v>1300</v>
      </c>
      <c r="S20" s="22">
        <v>900</v>
      </c>
      <c r="T20" s="9"/>
      <c r="U20" s="19">
        <f t="shared" si="5"/>
        <v>1000</v>
      </c>
      <c r="V20" s="17">
        <f t="shared" si="6"/>
        <v>1238.095238095238</v>
      </c>
      <c r="W20" s="90">
        <f t="shared" si="7"/>
        <v>857.1428571428571</v>
      </c>
    </row>
    <row r="21" spans="1:23" ht="22.5" customHeight="1">
      <c r="A21" s="116"/>
      <c r="B21" s="116">
        <v>118</v>
      </c>
      <c r="C21" s="123" t="s">
        <v>241</v>
      </c>
      <c r="D21" s="194">
        <f>ROUNDDOWN(I21,-1)</f>
        <v>1270</v>
      </c>
      <c r="E21" s="195">
        <f t="shared" si="8"/>
        <v>1980</v>
      </c>
      <c r="F21" s="135" t="s">
        <v>10</v>
      </c>
      <c r="G21" s="132">
        <v>42475</v>
      </c>
      <c r="H21" s="133"/>
      <c r="I21" s="47">
        <f t="shared" si="9"/>
        <v>1273.8000000000002</v>
      </c>
      <c r="J21" s="51">
        <f>SUM(V21*1.1)</f>
        <v>1980.0000000000002</v>
      </c>
      <c r="K21" s="81">
        <f t="shared" si="11"/>
        <v>1100</v>
      </c>
      <c r="L21" s="42"/>
      <c r="M21" s="47">
        <f>SUM(U21*1.08)</f>
        <v>1250.64</v>
      </c>
      <c r="N21" s="51">
        <f>SUM(V21*1.08)</f>
        <v>1944.0000000000002</v>
      </c>
      <c r="O21" s="81">
        <f>SUM(W21*1.08)</f>
        <v>1080</v>
      </c>
      <c r="Q21" s="18">
        <v>1215.9</v>
      </c>
      <c r="R21" s="20">
        <v>1890</v>
      </c>
      <c r="S21" s="22">
        <v>1050</v>
      </c>
      <c r="T21" s="9"/>
      <c r="U21" s="19">
        <v>1158</v>
      </c>
      <c r="V21" s="17">
        <f>SUM(R21/1.05)</f>
        <v>1800</v>
      </c>
      <c r="W21" s="90">
        <f>SUM(S21/1.05)</f>
        <v>1000</v>
      </c>
    </row>
    <row r="22" spans="1:23" ht="22.5" customHeight="1">
      <c r="A22" s="116"/>
      <c r="B22" s="116">
        <v>125</v>
      </c>
      <c r="C22" s="126" t="s">
        <v>170</v>
      </c>
      <c r="D22" s="194">
        <f>ROUNDDOWN(I22,0)</f>
        <v>1485</v>
      </c>
      <c r="E22" s="195">
        <f t="shared" si="8"/>
        <v>1650</v>
      </c>
      <c r="F22" s="135" t="s">
        <v>47</v>
      </c>
      <c r="G22" s="125">
        <v>42906</v>
      </c>
      <c r="H22" s="122"/>
      <c r="I22" s="47">
        <f>SUM(U22*1.1)</f>
        <v>1485.0000000000002</v>
      </c>
      <c r="J22" s="51">
        <f t="shared" si="10"/>
        <v>1650.0000000000002</v>
      </c>
      <c r="K22" s="81">
        <f t="shared" si="11"/>
        <v>1402.5</v>
      </c>
      <c r="L22" s="42"/>
      <c r="M22" s="47">
        <f t="shared" si="2"/>
        <v>1458</v>
      </c>
      <c r="N22" s="51">
        <f t="shared" si="3"/>
        <v>1620</v>
      </c>
      <c r="O22" s="81">
        <f t="shared" si="4"/>
        <v>1377</v>
      </c>
      <c r="Q22" s="18">
        <v>1417</v>
      </c>
      <c r="R22" s="15">
        <v>1575</v>
      </c>
      <c r="S22" s="23">
        <v>1338</v>
      </c>
      <c r="T22" s="9"/>
      <c r="U22" s="19">
        <v>1350</v>
      </c>
      <c r="V22" s="17">
        <f t="shared" si="6"/>
        <v>1500</v>
      </c>
      <c r="W22" s="90">
        <v>1275</v>
      </c>
    </row>
    <row r="23" spans="1:23" ht="22.5" customHeight="1">
      <c r="A23" s="116"/>
      <c r="B23" s="128">
        <v>126</v>
      </c>
      <c r="C23" s="136" t="s">
        <v>267</v>
      </c>
      <c r="D23" s="194">
        <f>ROUNDDOWN(I23,0)</f>
        <v>1188</v>
      </c>
      <c r="E23" s="195">
        <f t="shared" si="8"/>
        <v>1320</v>
      </c>
      <c r="F23" s="135" t="s">
        <v>268</v>
      </c>
      <c r="G23" s="125">
        <v>42926</v>
      </c>
      <c r="H23" s="122"/>
      <c r="I23" s="47">
        <f>SUM(U23*1.1)</f>
        <v>1188</v>
      </c>
      <c r="J23" s="51">
        <f t="shared" si="10"/>
        <v>1320</v>
      </c>
      <c r="K23" s="81">
        <f>SUM(W23*1.1)</f>
        <v>1122</v>
      </c>
      <c r="L23" s="42"/>
      <c r="M23" s="47">
        <f>SUM(U23*1.08)</f>
        <v>1166.4</v>
      </c>
      <c r="N23" s="51">
        <f>SUM(V23*1.08)</f>
        <v>1296</v>
      </c>
      <c r="O23" s="81">
        <f>SUM(W23*1.08)</f>
        <v>1101.6000000000001</v>
      </c>
      <c r="Q23" s="18">
        <v>1134</v>
      </c>
      <c r="R23" s="20">
        <v>1260</v>
      </c>
      <c r="S23" s="22">
        <v>1071</v>
      </c>
      <c r="T23" s="9"/>
      <c r="U23" s="19">
        <f>SUM(Q23/1.05)</f>
        <v>1080</v>
      </c>
      <c r="V23" s="17">
        <f>SUM(R23/1.05)</f>
        <v>1200</v>
      </c>
      <c r="W23" s="90">
        <f>SUM(S23/1.05)</f>
        <v>1020</v>
      </c>
    </row>
    <row r="24" spans="1:23" ht="22.5" customHeight="1">
      <c r="A24" s="137"/>
      <c r="B24" s="138" t="s">
        <v>173</v>
      </c>
      <c r="C24" s="139" t="s">
        <v>434</v>
      </c>
      <c r="D24" s="194">
        <f aca="true" t="shared" si="13" ref="D24:D71">ROUNDDOWN(I24,-1)</f>
        <v>5500</v>
      </c>
      <c r="E24" s="195">
        <f t="shared" si="8"/>
        <v>7480</v>
      </c>
      <c r="F24" s="119" t="s">
        <v>10</v>
      </c>
      <c r="G24" s="125">
        <v>43122</v>
      </c>
      <c r="H24" s="122"/>
      <c r="I24" s="47">
        <f t="shared" si="9"/>
        <v>5500</v>
      </c>
      <c r="J24" s="51">
        <f t="shared" si="10"/>
        <v>7480.000000000001</v>
      </c>
      <c r="K24" s="81">
        <f t="shared" si="11"/>
        <v>4950</v>
      </c>
      <c r="L24" s="42"/>
      <c r="M24" s="47">
        <f t="shared" si="2"/>
        <v>5400</v>
      </c>
      <c r="N24" s="51">
        <f t="shared" si="3"/>
        <v>7344.000000000001</v>
      </c>
      <c r="O24" s="81">
        <f t="shared" si="4"/>
        <v>4860</v>
      </c>
      <c r="Q24" s="18">
        <v>5250</v>
      </c>
      <c r="R24" s="20">
        <v>7140</v>
      </c>
      <c r="S24" s="20">
        <v>4725</v>
      </c>
      <c r="T24" s="9"/>
      <c r="U24" s="19">
        <f t="shared" si="5"/>
        <v>5000</v>
      </c>
      <c r="V24" s="17">
        <f t="shared" si="6"/>
        <v>6800</v>
      </c>
      <c r="W24" s="90">
        <f t="shared" si="7"/>
        <v>4500</v>
      </c>
    </row>
    <row r="25" spans="1:23" ht="22.5" customHeight="1">
      <c r="A25" s="116"/>
      <c r="B25" s="140" t="s">
        <v>179</v>
      </c>
      <c r="C25" s="123" t="s">
        <v>263</v>
      </c>
      <c r="D25" s="194">
        <f t="shared" si="13"/>
        <v>2860</v>
      </c>
      <c r="E25" s="195">
        <f t="shared" si="8"/>
        <v>3520</v>
      </c>
      <c r="F25" s="119" t="s">
        <v>36</v>
      </c>
      <c r="G25" s="125">
        <v>42842</v>
      </c>
      <c r="H25" s="122"/>
      <c r="I25" s="47">
        <f t="shared" si="9"/>
        <v>2860.0000000000005</v>
      </c>
      <c r="J25" s="51">
        <f t="shared" si="10"/>
        <v>3520.0000000000005</v>
      </c>
      <c r="K25" s="81">
        <f t="shared" si="11"/>
        <v>2420</v>
      </c>
      <c r="L25" s="42"/>
      <c r="M25" s="47">
        <f t="shared" si="2"/>
        <v>2808</v>
      </c>
      <c r="N25" s="51">
        <f t="shared" si="3"/>
        <v>3456</v>
      </c>
      <c r="O25" s="81">
        <f t="shared" si="4"/>
        <v>2376</v>
      </c>
      <c r="Q25" s="18">
        <v>2730</v>
      </c>
      <c r="R25" s="20">
        <v>3360</v>
      </c>
      <c r="S25" s="20">
        <v>2310</v>
      </c>
      <c r="T25" s="9"/>
      <c r="U25" s="19">
        <f t="shared" si="5"/>
        <v>2600</v>
      </c>
      <c r="V25" s="17">
        <f t="shared" si="6"/>
        <v>3200</v>
      </c>
      <c r="W25" s="90">
        <f t="shared" si="7"/>
        <v>2200</v>
      </c>
    </row>
    <row r="26" spans="1:23" ht="22.5" customHeight="1" thickBot="1">
      <c r="A26" s="141"/>
      <c r="B26" s="142">
        <v>131</v>
      </c>
      <c r="C26" s="143" t="s">
        <v>153</v>
      </c>
      <c r="D26" s="196">
        <f t="shared" si="13"/>
        <v>1100</v>
      </c>
      <c r="E26" s="197">
        <f t="shared" si="8"/>
        <v>1320</v>
      </c>
      <c r="F26" s="144" t="s">
        <v>10</v>
      </c>
      <c r="G26" s="145">
        <v>39689</v>
      </c>
      <c r="H26" s="122"/>
      <c r="I26" s="68">
        <f t="shared" si="9"/>
        <v>1100</v>
      </c>
      <c r="J26" s="69">
        <f t="shared" si="10"/>
        <v>1320</v>
      </c>
      <c r="K26" s="82">
        <f t="shared" si="11"/>
        <v>990.0000000000001</v>
      </c>
      <c r="L26" s="42"/>
      <c r="M26" s="48">
        <f t="shared" si="2"/>
        <v>1080</v>
      </c>
      <c r="N26" s="69">
        <f t="shared" si="3"/>
        <v>1296</v>
      </c>
      <c r="O26" s="82">
        <f t="shared" si="4"/>
        <v>972.0000000000001</v>
      </c>
      <c r="Q26" s="50">
        <v>1050</v>
      </c>
      <c r="R26" s="25">
        <v>1260</v>
      </c>
      <c r="S26" s="25">
        <v>945</v>
      </c>
      <c r="T26" s="9"/>
      <c r="U26" s="64">
        <f t="shared" si="5"/>
        <v>1000</v>
      </c>
      <c r="V26" s="65">
        <f t="shared" si="6"/>
        <v>1200</v>
      </c>
      <c r="W26" s="91">
        <f t="shared" si="7"/>
        <v>900</v>
      </c>
    </row>
    <row r="27" spans="1:23" ht="22.5" customHeight="1">
      <c r="A27" s="116"/>
      <c r="B27" s="117">
        <v>230</v>
      </c>
      <c r="C27" s="146" t="s">
        <v>372</v>
      </c>
      <c r="D27" s="198">
        <f t="shared" si="13"/>
        <v>1870</v>
      </c>
      <c r="E27" s="199">
        <f t="shared" si="8"/>
        <v>2090</v>
      </c>
      <c r="F27" s="135" t="s">
        <v>10</v>
      </c>
      <c r="G27" s="120" t="s">
        <v>361</v>
      </c>
      <c r="H27" s="121"/>
      <c r="I27" s="66">
        <f t="shared" si="9"/>
        <v>1870.0000000000002</v>
      </c>
      <c r="J27" s="67">
        <f t="shared" si="10"/>
        <v>2090</v>
      </c>
      <c r="K27" s="84">
        <f t="shared" si="11"/>
        <v>1760.0000000000002</v>
      </c>
      <c r="L27" s="42"/>
      <c r="M27" s="49">
        <f t="shared" si="2"/>
        <v>1836.0000000000002</v>
      </c>
      <c r="N27" s="67">
        <f t="shared" si="3"/>
        <v>2052</v>
      </c>
      <c r="O27" s="84">
        <f t="shared" si="4"/>
        <v>1728</v>
      </c>
      <c r="Q27" s="14">
        <v>1785</v>
      </c>
      <c r="R27" s="24">
        <v>1995</v>
      </c>
      <c r="S27" s="24">
        <v>1680</v>
      </c>
      <c r="T27" s="9"/>
      <c r="U27" s="62">
        <f t="shared" si="5"/>
        <v>1700</v>
      </c>
      <c r="V27" s="63">
        <f t="shared" si="6"/>
        <v>1900</v>
      </c>
      <c r="W27" s="92">
        <f t="shared" si="7"/>
        <v>1600</v>
      </c>
    </row>
    <row r="28" spans="1:23" ht="22.5" customHeight="1">
      <c r="A28" s="147"/>
      <c r="B28" s="117">
        <v>231</v>
      </c>
      <c r="C28" s="146" t="s">
        <v>428</v>
      </c>
      <c r="D28" s="194">
        <f t="shared" si="13"/>
        <v>1650</v>
      </c>
      <c r="E28" s="195">
        <f t="shared" si="8"/>
        <v>1870</v>
      </c>
      <c r="F28" s="119" t="s">
        <v>10</v>
      </c>
      <c r="G28" s="120">
        <v>43906</v>
      </c>
      <c r="H28" s="122"/>
      <c r="I28" s="47">
        <f t="shared" si="9"/>
        <v>1650.0000000000002</v>
      </c>
      <c r="J28" s="51">
        <f t="shared" si="10"/>
        <v>1870.0000000000002</v>
      </c>
      <c r="K28" s="81">
        <f t="shared" si="11"/>
        <v>1540.0000000000002</v>
      </c>
      <c r="L28" s="42"/>
      <c r="M28" s="47">
        <f t="shared" si="2"/>
        <v>1620</v>
      </c>
      <c r="N28" s="51">
        <f t="shared" si="3"/>
        <v>1836.0000000000002</v>
      </c>
      <c r="O28" s="81">
        <f t="shared" si="4"/>
        <v>1512</v>
      </c>
      <c r="Q28" s="18">
        <v>1575</v>
      </c>
      <c r="R28" s="15">
        <v>1785</v>
      </c>
      <c r="S28" s="15">
        <v>1470</v>
      </c>
      <c r="T28" s="9"/>
      <c r="U28" s="19">
        <f t="shared" si="5"/>
        <v>1500</v>
      </c>
      <c r="V28" s="17">
        <f t="shared" si="6"/>
        <v>1700</v>
      </c>
      <c r="W28" s="90">
        <f t="shared" si="7"/>
        <v>1400</v>
      </c>
    </row>
    <row r="29" spans="1:23" ht="22.5" customHeight="1">
      <c r="A29" s="147" t="s">
        <v>38</v>
      </c>
      <c r="B29" s="117">
        <v>232</v>
      </c>
      <c r="C29" s="146" t="s">
        <v>429</v>
      </c>
      <c r="D29" s="194">
        <f t="shared" si="13"/>
        <v>1650</v>
      </c>
      <c r="E29" s="195">
        <f t="shared" si="8"/>
        <v>1870</v>
      </c>
      <c r="F29" s="119" t="s">
        <v>10</v>
      </c>
      <c r="G29" s="120">
        <v>43883</v>
      </c>
      <c r="H29" s="122"/>
      <c r="I29" s="47">
        <f t="shared" si="9"/>
        <v>1650.0000000000002</v>
      </c>
      <c r="J29" s="51">
        <f t="shared" si="10"/>
        <v>1870.0000000000002</v>
      </c>
      <c r="K29" s="81">
        <f t="shared" si="11"/>
        <v>1540.0000000000002</v>
      </c>
      <c r="L29" s="42"/>
      <c r="M29" s="47">
        <f t="shared" si="2"/>
        <v>1620</v>
      </c>
      <c r="N29" s="51">
        <f t="shared" si="3"/>
        <v>1836.0000000000002</v>
      </c>
      <c r="O29" s="81">
        <f t="shared" si="4"/>
        <v>1512</v>
      </c>
      <c r="Q29" s="18">
        <v>1575</v>
      </c>
      <c r="R29" s="15">
        <v>1785</v>
      </c>
      <c r="S29" s="15">
        <v>1470</v>
      </c>
      <c r="T29" s="9"/>
      <c r="U29" s="19">
        <f t="shared" si="5"/>
        <v>1500</v>
      </c>
      <c r="V29" s="17">
        <f t="shared" si="6"/>
        <v>1700</v>
      </c>
      <c r="W29" s="90">
        <f t="shared" si="7"/>
        <v>1400</v>
      </c>
    </row>
    <row r="30" spans="1:23" ht="22.5" customHeight="1">
      <c r="A30" s="147"/>
      <c r="B30" s="117">
        <v>233</v>
      </c>
      <c r="C30" s="146" t="s">
        <v>350</v>
      </c>
      <c r="D30" s="194">
        <f t="shared" si="13"/>
        <v>1650</v>
      </c>
      <c r="E30" s="195">
        <f t="shared" si="8"/>
        <v>1870</v>
      </c>
      <c r="F30" s="135" t="s">
        <v>10</v>
      </c>
      <c r="G30" s="125">
        <v>43459</v>
      </c>
      <c r="H30" s="122"/>
      <c r="I30" s="47">
        <f t="shared" si="9"/>
        <v>1650.0000000000002</v>
      </c>
      <c r="J30" s="51">
        <f t="shared" si="10"/>
        <v>1870.0000000000002</v>
      </c>
      <c r="K30" s="81">
        <f t="shared" si="11"/>
        <v>1540.0000000000002</v>
      </c>
      <c r="L30" s="42"/>
      <c r="M30" s="47">
        <f t="shared" si="2"/>
        <v>1620</v>
      </c>
      <c r="N30" s="51">
        <f t="shared" si="3"/>
        <v>1836.0000000000002</v>
      </c>
      <c r="O30" s="81">
        <f t="shared" si="4"/>
        <v>1512</v>
      </c>
      <c r="Q30" s="18">
        <v>1575</v>
      </c>
      <c r="R30" s="24">
        <v>1785</v>
      </c>
      <c r="S30" s="24">
        <v>1470</v>
      </c>
      <c r="T30" s="9"/>
      <c r="U30" s="19">
        <f t="shared" si="5"/>
        <v>1500</v>
      </c>
      <c r="V30" s="17">
        <f t="shared" si="6"/>
        <v>1700</v>
      </c>
      <c r="W30" s="90">
        <f t="shared" si="7"/>
        <v>1400</v>
      </c>
    </row>
    <row r="31" spans="1:23" ht="22.5" customHeight="1">
      <c r="A31" s="147" t="s">
        <v>39</v>
      </c>
      <c r="B31" s="117">
        <v>234</v>
      </c>
      <c r="C31" s="146" t="s">
        <v>276</v>
      </c>
      <c r="D31" s="194">
        <f t="shared" si="13"/>
        <v>1650</v>
      </c>
      <c r="E31" s="195">
        <f t="shared" si="8"/>
        <v>1870</v>
      </c>
      <c r="F31" s="135" t="s">
        <v>10</v>
      </c>
      <c r="G31" s="125">
        <v>42956</v>
      </c>
      <c r="H31" s="122"/>
      <c r="I31" s="47">
        <f t="shared" si="9"/>
        <v>1650.0000000000002</v>
      </c>
      <c r="J31" s="51">
        <f t="shared" si="10"/>
        <v>1870.0000000000002</v>
      </c>
      <c r="K31" s="81">
        <f t="shared" si="11"/>
        <v>1540.0000000000002</v>
      </c>
      <c r="L31" s="42"/>
      <c r="M31" s="47">
        <f t="shared" si="2"/>
        <v>1620</v>
      </c>
      <c r="N31" s="51">
        <f t="shared" si="3"/>
        <v>1836.0000000000002</v>
      </c>
      <c r="O31" s="81">
        <f t="shared" si="4"/>
        <v>1512</v>
      </c>
      <c r="Q31" s="18">
        <v>1575</v>
      </c>
      <c r="R31" s="24">
        <v>1785</v>
      </c>
      <c r="S31" s="24">
        <v>1470</v>
      </c>
      <c r="T31" s="9"/>
      <c r="U31" s="19">
        <f t="shared" si="5"/>
        <v>1500</v>
      </c>
      <c r="V31" s="17">
        <f t="shared" si="6"/>
        <v>1700</v>
      </c>
      <c r="W31" s="90">
        <f t="shared" si="7"/>
        <v>1400</v>
      </c>
    </row>
    <row r="32" spans="1:23" ht="22.5" customHeight="1">
      <c r="A32" s="116"/>
      <c r="B32" s="117">
        <v>235</v>
      </c>
      <c r="C32" s="127" t="s">
        <v>154</v>
      </c>
      <c r="D32" s="194">
        <f t="shared" si="13"/>
        <v>1980</v>
      </c>
      <c r="E32" s="195">
        <f t="shared" si="8"/>
        <v>2200</v>
      </c>
      <c r="F32" s="119" t="s">
        <v>10</v>
      </c>
      <c r="G32" s="125">
        <v>40274</v>
      </c>
      <c r="H32" s="122"/>
      <c r="I32" s="47">
        <f t="shared" si="9"/>
        <v>1980.0000000000002</v>
      </c>
      <c r="J32" s="51">
        <f t="shared" si="10"/>
        <v>2200</v>
      </c>
      <c r="K32" s="81">
        <f t="shared" si="11"/>
        <v>1870.0000000000002</v>
      </c>
      <c r="L32" s="42"/>
      <c r="M32" s="47">
        <f t="shared" si="2"/>
        <v>1944.0000000000002</v>
      </c>
      <c r="N32" s="51">
        <f t="shared" si="3"/>
        <v>2160</v>
      </c>
      <c r="O32" s="81">
        <f t="shared" si="4"/>
        <v>1836.0000000000002</v>
      </c>
      <c r="Q32" s="18">
        <v>1890</v>
      </c>
      <c r="R32" s="15">
        <v>2100</v>
      </c>
      <c r="S32" s="15">
        <v>1785</v>
      </c>
      <c r="T32" s="9"/>
      <c r="U32" s="19">
        <f t="shared" si="5"/>
        <v>1800</v>
      </c>
      <c r="V32" s="17">
        <f t="shared" si="6"/>
        <v>2000</v>
      </c>
      <c r="W32" s="90">
        <f t="shared" si="7"/>
        <v>1700</v>
      </c>
    </row>
    <row r="33" spans="1:23" ht="22.5" customHeight="1">
      <c r="A33" s="147" t="s">
        <v>40</v>
      </c>
      <c r="B33" s="116">
        <v>236</v>
      </c>
      <c r="C33" s="127" t="s">
        <v>155</v>
      </c>
      <c r="D33" s="194">
        <f t="shared" si="13"/>
        <v>1980</v>
      </c>
      <c r="E33" s="195">
        <f t="shared" si="8"/>
        <v>2200</v>
      </c>
      <c r="F33" s="119" t="s">
        <v>10</v>
      </c>
      <c r="G33" s="148">
        <v>40274</v>
      </c>
      <c r="H33" s="122"/>
      <c r="I33" s="47">
        <f t="shared" si="9"/>
        <v>1980.0000000000002</v>
      </c>
      <c r="J33" s="51">
        <f t="shared" si="10"/>
        <v>2200</v>
      </c>
      <c r="K33" s="81">
        <f t="shared" si="11"/>
        <v>1870.0000000000002</v>
      </c>
      <c r="L33" s="42"/>
      <c r="M33" s="47">
        <f t="shared" si="2"/>
        <v>1944.0000000000002</v>
      </c>
      <c r="N33" s="51">
        <f t="shared" si="3"/>
        <v>2160</v>
      </c>
      <c r="O33" s="81">
        <f t="shared" si="4"/>
        <v>1836.0000000000002</v>
      </c>
      <c r="Q33" s="18">
        <v>1890</v>
      </c>
      <c r="R33" s="15">
        <v>2100</v>
      </c>
      <c r="S33" s="15">
        <v>1785</v>
      </c>
      <c r="T33" s="9"/>
      <c r="U33" s="19">
        <f t="shared" si="5"/>
        <v>1800</v>
      </c>
      <c r="V33" s="17">
        <f t="shared" si="6"/>
        <v>2000</v>
      </c>
      <c r="W33" s="90">
        <f t="shared" si="7"/>
        <v>1700</v>
      </c>
    </row>
    <row r="34" spans="1:23" ht="22.5" customHeight="1">
      <c r="A34" s="116"/>
      <c r="B34" s="116">
        <v>237</v>
      </c>
      <c r="C34" s="127" t="s">
        <v>175</v>
      </c>
      <c r="D34" s="194">
        <f t="shared" si="13"/>
        <v>2300</v>
      </c>
      <c r="E34" s="195">
        <f t="shared" si="8"/>
        <v>2640</v>
      </c>
      <c r="F34" s="119" t="s">
        <v>10</v>
      </c>
      <c r="G34" s="148">
        <v>40890</v>
      </c>
      <c r="H34" s="122"/>
      <c r="I34" s="47">
        <f t="shared" si="9"/>
        <v>2304.7619047619046</v>
      </c>
      <c r="J34" s="51">
        <f t="shared" si="10"/>
        <v>2640</v>
      </c>
      <c r="K34" s="81">
        <f t="shared" si="11"/>
        <v>2147.6190476190477</v>
      </c>
      <c r="L34" s="42"/>
      <c r="M34" s="47">
        <f t="shared" si="2"/>
        <v>2262.8571428571427</v>
      </c>
      <c r="N34" s="51">
        <f t="shared" si="3"/>
        <v>2592</v>
      </c>
      <c r="O34" s="81">
        <f t="shared" si="4"/>
        <v>2108.5714285714284</v>
      </c>
      <c r="Q34" s="18">
        <v>2200</v>
      </c>
      <c r="R34" s="15">
        <v>2520</v>
      </c>
      <c r="S34" s="15">
        <v>2050</v>
      </c>
      <c r="T34" s="9"/>
      <c r="U34" s="19">
        <f t="shared" si="5"/>
        <v>2095.238095238095</v>
      </c>
      <c r="V34" s="17">
        <f t="shared" si="6"/>
        <v>2400</v>
      </c>
      <c r="W34" s="90">
        <f t="shared" si="7"/>
        <v>1952.3809523809523</v>
      </c>
    </row>
    <row r="35" spans="1:23" ht="22.5" customHeight="1">
      <c r="A35" s="116" t="s">
        <v>211</v>
      </c>
      <c r="B35" s="117">
        <v>240</v>
      </c>
      <c r="C35" s="134" t="s">
        <v>191</v>
      </c>
      <c r="D35" s="194">
        <f t="shared" si="13"/>
        <v>2720</v>
      </c>
      <c r="E35" s="195">
        <f t="shared" si="8"/>
        <v>3300</v>
      </c>
      <c r="F35" s="119" t="s">
        <v>194</v>
      </c>
      <c r="G35" s="148">
        <v>41303</v>
      </c>
      <c r="H35" s="122"/>
      <c r="I35" s="47">
        <f t="shared" si="9"/>
        <v>2723.809523809524</v>
      </c>
      <c r="J35" s="51">
        <f t="shared" si="10"/>
        <v>3300.0000000000005</v>
      </c>
      <c r="K35" s="81">
        <f t="shared" si="11"/>
        <v>2200</v>
      </c>
      <c r="L35" s="42"/>
      <c r="M35" s="47">
        <f t="shared" si="2"/>
        <v>2674.285714285714</v>
      </c>
      <c r="N35" s="51">
        <f t="shared" si="3"/>
        <v>3240</v>
      </c>
      <c r="O35" s="81">
        <f t="shared" si="4"/>
        <v>2160</v>
      </c>
      <c r="Q35" s="18">
        <v>2600</v>
      </c>
      <c r="R35" s="26">
        <v>3150</v>
      </c>
      <c r="S35" s="26">
        <v>2100</v>
      </c>
      <c r="T35" s="9"/>
      <c r="U35" s="19">
        <f t="shared" si="5"/>
        <v>2476.190476190476</v>
      </c>
      <c r="V35" s="17">
        <f t="shared" si="6"/>
        <v>3000</v>
      </c>
      <c r="W35" s="90">
        <f t="shared" si="7"/>
        <v>2000</v>
      </c>
    </row>
    <row r="36" spans="1:27" ht="22.5" customHeight="1">
      <c r="A36" s="116"/>
      <c r="B36" s="117">
        <v>241</v>
      </c>
      <c r="C36" s="134" t="s">
        <v>192</v>
      </c>
      <c r="D36" s="194">
        <f t="shared" si="13"/>
        <v>3820</v>
      </c>
      <c r="E36" s="195">
        <f t="shared" si="8"/>
        <v>5500</v>
      </c>
      <c r="F36" s="119" t="s">
        <v>195</v>
      </c>
      <c r="G36" s="148">
        <v>41303</v>
      </c>
      <c r="H36" s="122"/>
      <c r="I36" s="47">
        <f t="shared" si="9"/>
        <v>3823.809523809524</v>
      </c>
      <c r="J36" s="51">
        <f t="shared" si="10"/>
        <v>5500</v>
      </c>
      <c r="K36" s="81">
        <f t="shared" si="11"/>
        <v>3300.0000000000005</v>
      </c>
      <c r="L36" s="42"/>
      <c r="M36" s="47">
        <f t="shared" si="2"/>
        <v>3754.2857142857147</v>
      </c>
      <c r="N36" s="51">
        <f t="shared" si="3"/>
        <v>5400</v>
      </c>
      <c r="O36" s="81">
        <f t="shared" si="4"/>
        <v>3240</v>
      </c>
      <c r="Q36" s="18">
        <v>3650</v>
      </c>
      <c r="R36" s="24">
        <v>5250</v>
      </c>
      <c r="S36" s="24">
        <v>3150</v>
      </c>
      <c r="T36" s="9"/>
      <c r="U36" s="19">
        <f t="shared" si="5"/>
        <v>3476.190476190476</v>
      </c>
      <c r="V36" s="17">
        <f t="shared" si="6"/>
        <v>5000</v>
      </c>
      <c r="W36" s="90">
        <f t="shared" si="7"/>
        <v>3000</v>
      </c>
      <c r="AA36" s="56"/>
    </row>
    <row r="37" spans="1:23" ht="22.5" customHeight="1">
      <c r="A37" s="116" t="s">
        <v>62</v>
      </c>
      <c r="B37" s="116">
        <v>242</v>
      </c>
      <c r="C37" s="149" t="s">
        <v>193</v>
      </c>
      <c r="D37" s="194">
        <f t="shared" si="13"/>
        <v>6280</v>
      </c>
      <c r="E37" s="195">
        <f t="shared" si="8"/>
        <v>8800</v>
      </c>
      <c r="F37" s="135" t="s">
        <v>196</v>
      </c>
      <c r="G37" s="150">
        <v>41303</v>
      </c>
      <c r="H37" s="122"/>
      <c r="I37" s="47">
        <f t="shared" si="9"/>
        <v>6285.714285714285</v>
      </c>
      <c r="J37" s="51">
        <f t="shared" si="10"/>
        <v>8800</v>
      </c>
      <c r="K37" s="81">
        <f t="shared" si="11"/>
        <v>5238.095238095238</v>
      </c>
      <c r="L37" s="42"/>
      <c r="M37" s="47">
        <f t="shared" si="2"/>
        <v>6171.428571428572</v>
      </c>
      <c r="N37" s="51">
        <f t="shared" si="3"/>
        <v>8640</v>
      </c>
      <c r="O37" s="81">
        <f t="shared" si="4"/>
        <v>5142.857142857143</v>
      </c>
      <c r="Q37" s="18">
        <v>6000</v>
      </c>
      <c r="R37" s="24">
        <v>8400</v>
      </c>
      <c r="S37" s="24">
        <v>5000</v>
      </c>
      <c r="T37" s="9"/>
      <c r="U37" s="19">
        <f t="shared" si="5"/>
        <v>5714.285714285714</v>
      </c>
      <c r="V37" s="17">
        <f t="shared" si="6"/>
        <v>8000</v>
      </c>
      <c r="W37" s="90">
        <f t="shared" si="7"/>
        <v>4761.9047619047615</v>
      </c>
    </row>
    <row r="38" spans="1:23" ht="22.5" customHeight="1">
      <c r="A38" s="116"/>
      <c r="B38" s="116">
        <v>243</v>
      </c>
      <c r="C38" s="134" t="s">
        <v>197</v>
      </c>
      <c r="D38" s="194">
        <f t="shared" si="13"/>
        <v>1760</v>
      </c>
      <c r="E38" s="195">
        <f t="shared" si="8"/>
        <v>2200</v>
      </c>
      <c r="F38" s="119" t="s">
        <v>10</v>
      </c>
      <c r="G38" s="148">
        <v>41411</v>
      </c>
      <c r="H38" s="122"/>
      <c r="I38" s="47">
        <f t="shared" si="9"/>
        <v>1760.0000000000002</v>
      </c>
      <c r="J38" s="51">
        <f t="shared" si="10"/>
        <v>2200</v>
      </c>
      <c r="K38" s="81">
        <f t="shared" si="11"/>
        <v>1540.0000000000002</v>
      </c>
      <c r="L38" s="42"/>
      <c r="M38" s="47">
        <f t="shared" si="2"/>
        <v>1728</v>
      </c>
      <c r="N38" s="51">
        <f t="shared" si="3"/>
        <v>2160</v>
      </c>
      <c r="O38" s="81">
        <f t="shared" si="4"/>
        <v>1512</v>
      </c>
      <c r="Q38" s="18">
        <v>1680</v>
      </c>
      <c r="R38" s="15">
        <v>2100</v>
      </c>
      <c r="S38" s="15">
        <v>1470</v>
      </c>
      <c r="T38" s="9"/>
      <c r="U38" s="19">
        <f t="shared" si="5"/>
        <v>1600</v>
      </c>
      <c r="V38" s="17">
        <f t="shared" si="6"/>
        <v>2000</v>
      </c>
      <c r="W38" s="90">
        <f t="shared" si="7"/>
        <v>1400</v>
      </c>
    </row>
    <row r="39" spans="1:23" ht="22.5" customHeight="1">
      <c r="A39" s="116" t="s">
        <v>212</v>
      </c>
      <c r="B39" s="117">
        <v>238</v>
      </c>
      <c r="C39" s="151" t="s">
        <v>346</v>
      </c>
      <c r="D39" s="194">
        <f t="shared" si="13"/>
        <v>1560</v>
      </c>
      <c r="E39" s="195">
        <f t="shared" si="8"/>
        <v>1905.2</v>
      </c>
      <c r="F39" s="124" t="s">
        <v>10</v>
      </c>
      <c r="G39" s="120">
        <v>43523</v>
      </c>
      <c r="H39" s="122"/>
      <c r="I39" s="47">
        <f t="shared" si="9"/>
        <v>1568.6000000000001</v>
      </c>
      <c r="J39" s="51">
        <f t="shared" si="10"/>
        <v>1905.2</v>
      </c>
      <c r="K39" s="81">
        <f t="shared" si="11"/>
        <v>1345.3000000000002</v>
      </c>
      <c r="L39" s="42"/>
      <c r="M39" s="47">
        <f aca="true" t="shared" si="14" ref="M39:O40">SUM(U39*1.08)</f>
        <v>1540.0800000000002</v>
      </c>
      <c r="N39" s="51">
        <f t="shared" si="14"/>
        <v>1870.5600000000002</v>
      </c>
      <c r="O39" s="81">
        <f t="shared" si="14"/>
        <v>1320.8400000000001</v>
      </c>
      <c r="Q39" s="18">
        <v>1497.3</v>
      </c>
      <c r="R39" s="15">
        <v>1818.6</v>
      </c>
      <c r="S39" s="15">
        <v>1284.15</v>
      </c>
      <c r="T39" s="9"/>
      <c r="U39" s="19">
        <v>1426</v>
      </c>
      <c r="V39" s="17">
        <v>1732</v>
      </c>
      <c r="W39" s="90">
        <v>1223</v>
      </c>
    </row>
    <row r="40" spans="1:23" ht="22.5" customHeight="1">
      <c r="A40" s="116"/>
      <c r="B40" s="117">
        <v>239</v>
      </c>
      <c r="C40" s="134" t="s">
        <v>430</v>
      </c>
      <c r="D40" s="194">
        <f t="shared" si="13"/>
        <v>1540</v>
      </c>
      <c r="E40" s="195">
        <f t="shared" si="8"/>
        <v>1980</v>
      </c>
      <c r="F40" s="119" t="s">
        <v>10</v>
      </c>
      <c r="G40" s="120">
        <v>43859</v>
      </c>
      <c r="H40" s="122"/>
      <c r="I40" s="47">
        <f t="shared" si="9"/>
        <v>1540.0000000000002</v>
      </c>
      <c r="J40" s="51">
        <f t="shared" si="10"/>
        <v>1980.0000000000002</v>
      </c>
      <c r="K40" s="81">
        <f t="shared" si="11"/>
        <v>1320</v>
      </c>
      <c r="L40" s="42"/>
      <c r="M40" s="47">
        <f t="shared" si="14"/>
        <v>1512</v>
      </c>
      <c r="N40" s="51">
        <f t="shared" si="14"/>
        <v>1944.0000000000002</v>
      </c>
      <c r="O40" s="81">
        <f t="shared" si="14"/>
        <v>1296</v>
      </c>
      <c r="Q40" s="18">
        <v>1470</v>
      </c>
      <c r="R40" s="15">
        <v>1890</v>
      </c>
      <c r="S40" s="15">
        <v>1260</v>
      </c>
      <c r="T40" s="9"/>
      <c r="U40" s="19">
        <v>1400</v>
      </c>
      <c r="V40" s="17">
        <v>1800</v>
      </c>
      <c r="W40" s="90">
        <v>1200</v>
      </c>
    </row>
    <row r="41" spans="1:23" ht="22.5" customHeight="1">
      <c r="A41" s="116" t="s">
        <v>213</v>
      </c>
      <c r="B41" s="117">
        <v>249</v>
      </c>
      <c r="C41" s="152" t="s">
        <v>281</v>
      </c>
      <c r="D41" s="194">
        <f t="shared" si="13"/>
        <v>2200</v>
      </c>
      <c r="E41" s="195">
        <f>ROUNDDOWN(J41,1-1)</f>
        <v>2409</v>
      </c>
      <c r="F41" s="119" t="s">
        <v>10</v>
      </c>
      <c r="G41" s="125">
        <v>43131</v>
      </c>
      <c r="H41" s="122"/>
      <c r="I41" s="47">
        <f t="shared" si="9"/>
        <v>2200</v>
      </c>
      <c r="J41" s="51">
        <f t="shared" si="10"/>
        <v>2409.5238095238096</v>
      </c>
      <c r="K41" s="81">
        <f t="shared" si="11"/>
        <v>2095.5</v>
      </c>
      <c r="L41" s="42"/>
      <c r="M41" s="47">
        <f t="shared" si="2"/>
        <v>2160</v>
      </c>
      <c r="N41" s="51">
        <f t="shared" si="3"/>
        <v>2365.714285714286</v>
      </c>
      <c r="O41" s="81">
        <f t="shared" si="4"/>
        <v>2057.4</v>
      </c>
      <c r="Q41" s="18">
        <v>2100</v>
      </c>
      <c r="R41" s="15">
        <v>2300</v>
      </c>
      <c r="S41" s="15">
        <v>2000.25</v>
      </c>
      <c r="T41" s="9"/>
      <c r="U41" s="19">
        <f t="shared" si="5"/>
        <v>2000</v>
      </c>
      <c r="V41" s="17">
        <f t="shared" si="6"/>
        <v>2190.4761904761904</v>
      </c>
      <c r="W41" s="90">
        <f t="shared" si="7"/>
        <v>1905</v>
      </c>
    </row>
    <row r="42" spans="1:23" ht="22.5" customHeight="1">
      <c r="A42" s="116"/>
      <c r="B42" s="117">
        <v>250</v>
      </c>
      <c r="C42" s="152" t="s">
        <v>421</v>
      </c>
      <c r="D42" s="194">
        <f t="shared" si="13"/>
        <v>2300</v>
      </c>
      <c r="E42" s="195">
        <f t="shared" si="8"/>
        <v>2515</v>
      </c>
      <c r="F42" s="119" t="s">
        <v>10</v>
      </c>
      <c r="G42" s="120" t="s">
        <v>417</v>
      </c>
      <c r="H42" s="122"/>
      <c r="I42" s="47">
        <f t="shared" si="9"/>
        <v>2304.7619047619046</v>
      </c>
      <c r="J42" s="51">
        <v>2515</v>
      </c>
      <c r="K42" s="81">
        <f t="shared" si="11"/>
        <v>2200</v>
      </c>
      <c r="L42" s="42"/>
      <c r="M42" s="47">
        <f t="shared" si="2"/>
        <v>2262.8571428571427</v>
      </c>
      <c r="N42" s="51">
        <f t="shared" si="3"/>
        <v>2468.571428571429</v>
      </c>
      <c r="O42" s="81">
        <f t="shared" si="4"/>
        <v>2160</v>
      </c>
      <c r="Q42" s="18">
        <v>2200</v>
      </c>
      <c r="R42" s="15">
        <v>2400</v>
      </c>
      <c r="S42" s="15">
        <v>2100</v>
      </c>
      <c r="T42" s="9"/>
      <c r="U42" s="19">
        <f t="shared" si="5"/>
        <v>2095.238095238095</v>
      </c>
      <c r="V42" s="17">
        <f t="shared" si="6"/>
        <v>2285.714285714286</v>
      </c>
      <c r="W42" s="90">
        <f t="shared" si="7"/>
        <v>2000</v>
      </c>
    </row>
    <row r="43" spans="1:23" ht="22.5" customHeight="1">
      <c r="A43" s="116"/>
      <c r="B43" s="117">
        <v>251</v>
      </c>
      <c r="C43" s="134" t="s">
        <v>359</v>
      </c>
      <c r="D43" s="194">
        <f t="shared" si="13"/>
        <v>2640</v>
      </c>
      <c r="E43" s="195">
        <f t="shared" si="8"/>
        <v>3080</v>
      </c>
      <c r="F43" s="119" t="s">
        <v>10</v>
      </c>
      <c r="G43" s="125">
        <v>43179</v>
      </c>
      <c r="H43" s="122"/>
      <c r="I43" s="47">
        <f t="shared" si="9"/>
        <v>2640</v>
      </c>
      <c r="J43" s="51">
        <f t="shared" si="10"/>
        <v>3080.0000000000005</v>
      </c>
      <c r="K43" s="81">
        <f t="shared" si="11"/>
        <v>2420</v>
      </c>
      <c r="L43" s="42"/>
      <c r="M43" s="47">
        <f t="shared" si="2"/>
        <v>2592</v>
      </c>
      <c r="N43" s="51">
        <f t="shared" si="3"/>
        <v>3024</v>
      </c>
      <c r="O43" s="81">
        <f t="shared" si="4"/>
        <v>2376</v>
      </c>
      <c r="Q43" s="18">
        <v>2520</v>
      </c>
      <c r="R43" s="15">
        <v>2940</v>
      </c>
      <c r="S43" s="15">
        <v>2310</v>
      </c>
      <c r="T43" s="9"/>
      <c r="U43" s="19">
        <f t="shared" si="5"/>
        <v>2400</v>
      </c>
      <c r="V43" s="17">
        <f t="shared" si="6"/>
        <v>2800</v>
      </c>
      <c r="W43" s="90">
        <f t="shared" si="7"/>
        <v>2200</v>
      </c>
    </row>
    <row r="44" spans="1:23" ht="22.5" customHeight="1" thickBot="1">
      <c r="A44" s="141"/>
      <c r="B44" s="141">
        <v>252</v>
      </c>
      <c r="C44" s="153" t="s">
        <v>360</v>
      </c>
      <c r="D44" s="200">
        <f t="shared" si="13"/>
        <v>2640</v>
      </c>
      <c r="E44" s="201">
        <f t="shared" si="8"/>
        <v>3080</v>
      </c>
      <c r="F44" s="144" t="s">
        <v>10</v>
      </c>
      <c r="G44" s="154">
        <v>43537</v>
      </c>
      <c r="H44" s="122"/>
      <c r="I44" s="68">
        <f t="shared" si="9"/>
        <v>2640</v>
      </c>
      <c r="J44" s="69">
        <f t="shared" si="10"/>
        <v>3080.0000000000005</v>
      </c>
      <c r="K44" s="82">
        <f t="shared" si="11"/>
        <v>2420</v>
      </c>
      <c r="L44" s="42"/>
      <c r="M44" s="48">
        <f t="shared" si="2"/>
        <v>2592</v>
      </c>
      <c r="N44" s="69">
        <f t="shared" si="3"/>
        <v>3024</v>
      </c>
      <c r="O44" s="82">
        <f t="shared" si="4"/>
        <v>2376</v>
      </c>
      <c r="Q44" s="50">
        <v>2520</v>
      </c>
      <c r="R44" s="25">
        <v>2940</v>
      </c>
      <c r="S44" s="25">
        <v>2310</v>
      </c>
      <c r="T44" s="9"/>
      <c r="U44" s="64">
        <f t="shared" si="5"/>
        <v>2400</v>
      </c>
      <c r="V44" s="65">
        <f t="shared" si="6"/>
        <v>2800</v>
      </c>
      <c r="W44" s="91">
        <f t="shared" si="7"/>
        <v>2200</v>
      </c>
    </row>
    <row r="45" spans="1:23" ht="22.5" customHeight="1">
      <c r="A45" s="116"/>
      <c r="B45" s="116">
        <v>253</v>
      </c>
      <c r="C45" s="123" t="s">
        <v>435</v>
      </c>
      <c r="D45" s="202">
        <f t="shared" si="13"/>
        <v>1980</v>
      </c>
      <c r="E45" s="203">
        <f t="shared" si="8"/>
        <v>2200</v>
      </c>
      <c r="F45" s="124" t="s">
        <v>10</v>
      </c>
      <c r="G45" s="155">
        <v>43937</v>
      </c>
      <c r="H45" s="122"/>
      <c r="I45" s="66">
        <f t="shared" si="9"/>
        <v>1980.0000000000002</v>
      </c>
      <c r="J45" s="67">
        <f t="shared" si="10"/>
        <v>2200</v>
      </c>
      <c r="K45" s="84">
        <f t="shared" si="11"/>
        <v>1760.0000000000002</v>
      </c>
      <c r="L45" s="42"/>
      <c r="M45" s="49">
        <f t="shared" si="2"/>
        <v>1944.0000000000002</v>
      </c>
      <c r="N45" s="67">
        <f t="shared" si="3"/>
        <v>2160</v>
      </c>
      <c r="O45" s="84">
        <f t="shared" si="4"/>
        <v>1728</v>
      </c>
      <c r="Q45" s="14">
        <v>1890</v>
      </c>
      <c r="R45" s="20">
        <v>2100</v>
      </c>
      <c r="S45" s="20">
        <v>1680</v>
      </c>
      <c r="T45" s="9"/>
      <c r="U45" s="62">
        <f t="shared" si="5"/>
        <v>1800</v>
      </c>
      <c r="V45" s="63">
        <f t="shared" si="6"/>
        <v>2000</v>
      </c>
      <c r="W45" s="92">
        <f t="shared" si="7"/>
        <v>1600</v>
      </c>
    </row>
    <row r="46" spans="1:23" ht="22.5" customHeight="1">
      <c r="A46" s="116" t="s">
        <v>35</v>
      </c>
      <c r="B46" s="116">
        <v>254</v>
      </c>
      <c r="C46" s="134" t="s">
        <v>390</v>
      </c>
      <c r="D46" s="194">
        <f t="shared" si="13"/>
        <v>2090</v>
      </c>
      <c r="E46" s="195">
        <f t="shared" si="8"/>
        <v>2200</v>
      </c>
      <c r="F46" s="119" t="s">
        <v>10</v>
      </c>
      <c r="G46" s="156" t="s">
        <v>391</v>
      </c>
      <c r="H46" s="122"/>
      <c r="I46" s="47">
        <f t="shared" si="9"/>
        <v>2090</v>
      </c>
      <c r="J46" s="51">
        <f t="shared" si="10"/>
        <v>2200</v>
      </c>
      <c r="K46" s="81">
        <f t="shared" si="11"/>
        <v>1870.0000000000002</v>
      </c>
      <c r="L46" s="42"/>
      <c r="M46" s="47">
        <f t="shared" si="2"/>
        <v>2052</v>
      </c>
      <c r="N46" s="51">
        <f t="shared" si="3"/>
        <v>2160</v>
      </c>
      <c r="O46" s="81">
        <f t="shared" si="4"/>
        <v>1836.0000000000002</v>
      </c>
      <c r="Q46" s="18">
        <v>1995</v>
      </c>
      <c r="R46" s="15">
        <v>2100</v>
      </c>
      <c r="S46" s="15">
        <v>1785</v>
      </c>
      <c r="T46" s="9"/>
      <c r="U46" s="19">
        <f t="shared" si="5"/>
        <v>1900</v>
      </c>
      <c r="V46" s="17">
        <f t="shared" si="6"/>
        <v>2000</v>
      </c>
      <c r="W46" s="90">
        <f t="shared" si="7"/>
        <v>1700</v>
      </c>
    </row>
    <row r="47" spans="1:23" ht="22.5" customHeight="1">
      <c r="A47" s="116" t="s">
        <v>61</v>
      </c>
      <c r="B47" s="116">
        <v>255</v>
      </c>
      <c r="C47" s="134" t="s">
        <v>404</v>
      </c>
      <c r="D47" s="194">
        <f t="shared" si="13"/>
        <v>2090</v>
      </c>
      <c r="E47" s="195">
        <f t="shared" si="8"/>
        <v>2200</v>
      </c>
      <c r="F47" s="119" t="s">
        <v>10</v>
      </c>
      <c r="G47" s="120" t="s">
        <v>402</v>
      </c>
      <c r="H47" s="133"/>
      <c r="I47" s="47">
        <f t="shared" si="9"/>
        <v>2090</v>
      </c>
      <c r="J47" s="51">
        <f t="shared" si="10"/>
        <v>2200</v>
      </c>
      <c r="K47" s="81">
        <f t="shared" si="11"/>
        <v>1870.0000000000002</v>
      </c>
      <c r="L47" s="43"/>
      <c r="M47" s="47">
        <f t="shared" si="2"/>
        <v>2052</v>
      </c>
      <c r="N47" s="51">
        <f t="shared" si="3"/>
        <v>2160</v>
      </c>
      <c r="O47" s="81">
        <f t="shared" si="4"/>
        <v>1836.0000000000002</v>
      </c>
      <c r="Q47" s="18">
        <v>1995</v>
      </c>
      <c r="R47" s="15">
        <v>2100</v>
      </c>
      <c r="S47" s="15">
        <v>1785</v>
      </c>
      <c r="T47" s="9"/>
      <c r="U47" s="19">
        <f t="shared" si="5"/>
        <v>1900</v>
      </c>
      <c r="V47" s="17">
        <f t="shared" si="6"/>
        <v>2000</v>
      </c>
      <c r="W47" s="90">
        <f t="shared" si="7"/>
        <v>1700</v>
      </c>
    </row>
    <row r="48" spans="1:29" ht="22.5" customHeight="1">
      <c r="A48" s="116" t="s">
        <v>62</v>
      </c>
      <c r="B48" s="116">
        <v>256</v>
      </c>
      <c r="C48" s="127" t="s">
        <v>156</v>
      </c>
      <c r="D48" s="194">
        <f t="shared" si="13"/>
        <v>2090</v>
      </c>
      <c r="E48" s="195">
        <f t="shared" si="8"/>
        <v>2200</v>
      </c>
      <c r="F48" s="119" t="s">
        <v>10</v>
      </c>
      <c r="G48" s="125">
        <v>38905</v>
      </c>
      <c r="H48" s="122"/>
      <c r="I48" s="47">
        <f t="shared" si="9"/>
        <v>2090</v>
      </c>
      <c r="J48" s="51">
        <f t="shared" si="10"/>
        <v>2200</v>
      </c>
      <c r="K48" s="81">
        <f t="shared" si="11"/>
        <v>1870.0000000000002</v>
      </c>
      <c r="L48" s="42"/>
      <c r="M48" s="47">
        <f t="shared" si="2"/>
        <v>2052</v>
      </c>
      <c r="N48" s="51">
        <f t="shared" si="3"/>
        <v>2160</v>
      </c>
      <c r="O48" s="81">
        <f t="shared" si="4"/>
        <v>1836.0000000000002</v>
      </c>
      <c r="Q48" s="18">
        <v>1995</v>
      </c>
      <c r="R48" s="15">
        <v>2100</v>
      </c>
      <c r="S48" s="15">
        <v>1785</v>
      </c>
      <c r="T48" s="9"/>
      <c r="U48" s="19">
        <f t="shared" si="5"/>
        <v>1900</v>
      </c>
      <c r="V48" s="17">
        <f t="shared" si="6"/>
        <v>2000</v>
      </c>
      <c r="W48" s="90">
        <f t="shared" si="7"/>
        <v>1700</v>
      </c>
      <c r="AC48" s="55"/>
    </row>
    <row r="49" spans="1:23" ht="22.5" customHeight="1">
      <c r="A49" s="116" t="s">
        <v>63</v>
      </c>
      <c r="B49" s="116">
        <v>257</v>
      </c>
      <c r="C49" s="127" t="s">
        <v>436</v>
      </c>
      <c r="D49" s="194">
        <f t="shared" si="13"/>
        <v>2090</v>
      </c>
      <c r="E49" s="195">
        <f t="shared" si="8"/>
        <v>2200</v>
      </c>
      <c r="F49" s="119" t="s">
        <v>10</v>
      </c>
      <c r="G49" s="155">
        <v>43922</v>
      </c>
      <c r="H49" s="122"/>
      <c r="I49" s="47">
        <f t="shared" si="9"/>
        <v>2090</v>
      </c>
      <c r="J49" s="51">
        <f t="shared" si="10"/>
        <v>2200</v>
      </c>
      <c r="K49" s="81">
        <f t="shared" si="11"/>
        <v>1870.0000000000002</v>
      </c>
      <c r="L49" s="42"/>
      <c r="M49" s="47">
        <f t="shared" si="2"/>
        <v>2052</v>
      </c>
      <c r="N49" s="51">
        <f t="shared" si="3"/>
        <v>2160</v>
      </c>
      <c r="O49" s="81">
        <f t="shared" si="4"/>
        <v>1836.0000000000002</v>
      </c>
      <c r="Q49" s="18">
        <v>1995</v>
      </c>
      <c r="R49" s="15">
        <v>2100</v>
      </c>
      <c r="S49" s="15">
        <v>1785</v>
      </c>
      <c r="T49" s="9"/>
      <c r="U49" s="19">
        <f t="shared" si="5"/>
        <v>1900</v>
      </c>
      <c r="V49" s="17">
        <f t="shared" si="6"/>
        <v>2000</v>
      </c>
      <c r="W49" s="90">
        <f t="shared" si="7"/>
        <v>1700</v>
      </c>
    </row>
    <row r="50" spans="1:23" ht="22.5" customHeight="1" thickBot="1">
      <c r="A50" s="141"/>
      <c r="B50" s="141">
        <v>258</v>
      </c>
      <c r="C50" s="157" t="s">
        <v>157</v>
      </c>
      <c r="D50" s="200">
        <f t="shared" si="13"/>
        <v>1930</v>
      </c>
      <c r="E50" s="201">
        <f t="shared" si="8"/>
        <v>2095.2</v>
      </c>
      <c r="F50" s="144" t="s">
        <v>10</v>
      </c>
      <c r="G50" s="154">
        <v>36922</v>
      </c>
      <c r="H50" s="122"/>
      <c r="I50" s="68">
        <f t="shared" si="9"/>
        <v>1938.0952380952383</v>
      </c>
      <c r="J50" s="69">
        <f t="shared" si="10"/>
        <v>2095.2380952380954</v>
      </c>
      <c r="K50" s="82">
        <f t="shared" si="11"/>
        <v>1780.9523809523812</v>
      </c>
      <c r="L50" s="42"/>
      <c r="M50" s="68">
        <f t="shared" si="2"/>
        <v>1902.8571428571431</v>
      </c>
      <c r="N50" s="69">
        <f t="shared" si="3"/>
        <v>2057.142857142857</v>
      </c>
      <c r="O50" s="82">
        <f t="shared" si="4"/>
        <v>1748.5714285714287</v>
      </c>
      <c r="Q50" s="71">
        <v>1850</v>
      </c>
      <c r="R50" s="25">
        <v>2000</v>
      </c>
      <c r="S50" s="25">
        <v>1700</v>
      </c>
      <c r="T50" s="9"/>
      <c r="U50" s="64">
        <f t="shared" si="5"/>
        <v>1761.904761904762</v>
      </c>
      <c r="V50" s="65">
        <f t="shared" si="6"/>
        <v>1904.7619047619046</v>
      </c>
      <c r="W50" s="91">
        <f t="shared" si="7"/>
        <v>1619.047619047619</v>
      </c>
    </row>
    <row r="51" spans="1:23" ht="22.5" customHeight="1">
      <c r="A51" s="116"/>
      <c r="B51" s="116">
        <v>259</v>
      </c>
      <c r="C51" s="123" t="s">
        <v>251</v>
      </c>
      <c r="D51" s="202">
        <f t="shared" si="13"/>
        <v>1980</v>
      </c>
      <c r="E51" s="203">
        <f t="shared" si="8"/>
        <v>2200</v>
      </c>
      <c r="F51" s="124" t="s">
        <v>10</v>
      </c>
      <c r="G51" s="120">
        <v>42475</v>
      </c>
      <c r="H51" s="122"/>
      <c r="I51" s="66">
        <f t="shared" si="9"/>
        <v>1980.0000000000002</v>
      </c>
      <c r="J51" s="67">
        <f t="shared" si="10"/>
        <v>2200</v>
      </c>
      <c r="K51" s="84">
        <f t="shared" si="11"/>
        <v>1870.0000000000002</v>
      </c>
      <c r="L51" s="42"/>
      <c r="M51" s="66">
        <f t="shared" si="2"/>
        <v>1944.0000000000002</v>
      </c>
      <c r="N51" s="67">
        <f t="shared" si="3"/>
        <v>2160</v>
      </c>
      <c r="O51" s="84">
        <f t="shared" si="4"/>
        <v>1836.0000000000002</v>
      </c>
      <c r="Q51" s="70">
        <v>1890</v>
      </c>
      <c r="R51" s="20">
        <v>2100</v>
      </c>
      <c r="S51" s="20">
        <v>1785</v>
      </c>
      <c r="T51" s="9"/>
      <c r="U51" s="62">
        <f t="shared" si="5"/>
        <v>1800</v>
      </c>
      <c r="V51" s="63">
        <f t="shared" si="6"/>
        <v>2000</v>
      </c>
      <c r="W51" s="92">
        <f t="shared" si="7"/>
        <v>1700</v>
      </c>
    </row>
    <row r="52" spans="1:23" ht="22.5" customHeight="1">
      <c r="A52" s="116"/>
      <c r="B52" s="116">
        <v>260</v>
      </c>
      <c r="C52" s="136" t="s">
        <v>158</v>
      </c>
      <c r="D52" s="194">
        <f t="shared" si="13"/>
        <v>1930</v>
      </c>
      <c r="E52" s="195">
        <f t="shared" si="8"/>
        <v>2095.2</v>
      </c>
      <c r="F52" s="124" t="s">
        <v>10</v>
      </c>
      <c r="G52" s="125">
        <v>40305</v>
      </c>
      <c r="H52" s="122"/>
      <c r="I52" s="47">
        <f t="shared" si="9"/>
        <v>1938.0952380952383</v>
      </c>
      <c r="J52" s="51">
        <f t="shared" si="10"/>
        <v>2095.2380952380954</v>
      </c>
      <c r="K52" s="81">
        <f t="shared" si="11"/>
        <v>1780.9523809523812</v>
      </c>
      <c r="L52" s="42"/>
      <c r="M52" s="47">
        <f t="shared" si="2"/>
        <v>1902.8571428571431</v>
      </c>
      <c r="N52" s="51">
        <f t="shared" si="3"/>
        <v>2057.142857142857</v>
      </c>
      <c r="O52" s="81">
        <f t="shared" si="4"/>
        <v>1748.5714285714287</v>
      </c>
      <c r="Q52" s="18">
        <v>1850</v>
      </c>
      <c r="R52" s="20">
        <v>2000</v>
      </c>
      <c r="S52" s="20">
        <v>1700</v>
      </c>
      <c r="T52" s="9"/>
      <c r="U52" s="19">
        <f t="shared" si="5"/>
        <v>1761.904761904762</v>
      </c>
      <c r="V52" s="17">
        <f t="shared" si="6"/>
        <v>1904.7619047619046</v>
      </c>
      <c r="W52" s="90">
        <f t="shared" si="7"/>
        <v>1619.047619047619</v>
      </c>
    </row>
    <row r="53" spans="1:23" ht="22.5" customHeight="1">
      <c r="A53" s="116" t="s">
        <v>61</v>
      </c>
      <c r="B53" s="116">
        <v>261</v>
      </c>
      <c r="C53" s="151" t="s">
        <v>337</v>
      </c>
      <c r="D53" s="194">
        <f t="shared" si="13"/>
        <v>2200</v>
      </c>
      <c r="E53" s="195">
        <f t="shared" si="8"/>
        <v>2420</v>
      </c>
      <c r="F53" s="119" t="s">
        <v>10</v>
      </c>
      <c r="G53" s="132">
        <v>43299</v>
      </c>
      <c r="H53" s="133"/>
      <c r="I53" s="47">
        <f t="shared" si="9"/>
        <v>2200</v>
      </c>
      <c r="J53" s="51">
        <f t="shared" si="10"/>
        <v>2420</v>
      </c>
      <c r="K53" s="81">
        <f t="shared" si="11"/>
        <v>1980.0000000000002</v>
      </c>
      <c r="L53" s="42"/>
      <c r="M53" s="47">
        <f t="shared" si="2"/>
        <v>2160</v>
      </c>
      <c r="N53" s="51">
        <f t="shared" si="3"/>
        <v>2376</v>
      </c>
      <c r="O53" s="81">
        <f t="shared" si="4"/>
        <v>1944.0000000000002</v>
      </c>
      <c r="Q53" s="18">
        <v>2100</v>
      </c>
      <c r="R53" s="20">
        <v>2310</v>
      </c>
      <c r="S53" s="20">
        <v>1890</v>
      </c>
      <c r="T53" s="9"/>
      <c r="U53" s="19">
        <f t="shared" si="5"/>
        <v>2000</v>
      </c>
      <c r="V53" s="17">
        <f t="shared" si="6"/>
        <v>2200</v>
      </c>
      <c r="W53" s="90">
        <f t="shared" si="7"/>
        <v>1800</v>
      </c>
    </row>
    <row r="54" spans="1:23" ht="22.5" customHeight="1">
      <c r="A54" s="116" t="s">
        <v>62</v>
      </c>
      <c r="B54" s="116">
        <v>262</v>
      </c>
      <c r="C54" s="118" t="s">
        <v>437</v>
      </c>
      <c r="D54" s="194">
        <f t="shared" si="13"/>
        <v>500</v>
      </c>
      <c r="E54" s="195">
        <f t="shared" si="8"/>
        <v>880</v>
      </c>
      <c r="F54" s="119" t="s">
        <v>10</v>
      </c>
      <c r="G54" s="125">
        <v>42236</v>
      </c>
      <c r="H54" s="122"/>
      <c r="I54" s="47">
        <f>SUM(U54*1.1)</f>
        <v>509.30000000000007</v>
      </c>
      <c r="J54" s="51">
        <f>SUM(V54*1.1)</f>
        <v>880.0000000000001</v>
      </c>
      <c r="K54" s="81">
        <f>SUM(W54*1.1)</f>
        <v>396.00000000000006</v>
      </c>
      <c r="L54" s="42"/>
      <c r="M54" s="47">
        <f>SUM(U54*1.08)</f>
        <v>500.04</v>
      </c>
      <c r="N54" s="51">
        <f>SUM(V54*1.08)</f>
        <v>864</v>
      </c>
      <c r="O54" s="81">
        <f>SUM(W54*1.08)</f>
        <v>388.8</v>
      </c>
      <c r="Q54" s="18">
        <v>3780</v>
      </c>
      <c r="R54" s="15">
        <v>4200</v>
      </c>
      <c r="S54" s="15">
        <v>3570</v>
      </c>
      <c r="T54" s="9"/>
      <c r="U54" s="19">
        <v>463</v>
      </c>
      <c r="V54" s="17">
        <v>800</v>
      </c>
      <c r="W54" s="90">
        <v>360</v>
      </c>
    </row>
    <row r="55" spans="1:23" ht="22.5" customHeight="1">
      <c r="A55" s="116" t="s">
        <v>63</v>
      </c>
      <c r="B55" s="116">
        <v>263</v>
      </c>
      <c r="C55" s="151" t="s">
        <v>357</v>
      </c>
      <c r="D55" s="194">
        <f t="shared" si="13"/>
        <v>2640</v>
      </c>
      <c r="E55" s="195">
        <f t="shared" si="8"/>
        <v>3080</v>
      </c>
      <c r="F55" s="124" t="s">
        <v>10</v>
      </c>
      <c r="G55" s="125">
        <v>43529</v>
      </c>
      <c r="H55" s="122"/>
      <c r="I55" s="47">
        <f t="shared" si="9"/>
        <v>2640</v>
      </c>
      <c r="J55" s="51">
        <f t="shared" si="10"/>
        <v>3080.0000000000005</v>
      </c>
      <c r="K55" s="81">
        <f t="shared" si="11"/>
        <v>2420</v>
      </c>
      <c r="L55" s="42"/>
      <c r="M55" s="47">
        <f t="shared" si="2"/>
        <v>2592</v>
      </c>
      <c r="N55" s="51">
        <f t="shared" si="3"/>
        <v>3024</v>
      </c>
      <c r="O55" s="81">
        <f t="shared" si="4"/>
        <v>2376</v>
      </c>
      <c r="Q55" s="18">
        <v>2520</v>
      </c>
      <c r="R55" s="15">
        <v>2940</v>
      </c>
      <c r="S55" s="15">
        <v>2310</v>
      </c>
      <c r="T55" s="9"/>
      <c r="U55" s="19">
        <f t="shared" si="5"/>
        <v>2400</v>
      </c>
      <c r="V55" s="17">
        <f t="shared" si="6"/>
        <v>2800</v>
      </c>
      <c r="W55" s="90">
        <f t="shared" si="7"/>
        <v>2200</v>
      </c>
    </row>
    <row r="56" spans="1:23" ht="22.5" customHeight="1">
      <c r="A56" s="116"/>
      <c r="B56" s="116">
        <v>264</v>
      </c>
      <c r="C56" s="134" t="s">
        <v>358</v>
      </c>
      <c r="D56" s="194">
        <f t="shared" si="13"/>
        <v>2640</v>
      </c>
      <c r="E56" s="195">
        <f t="shared" si="8"/>
        <v>3080</v>
      </c>
      <c r="F56" s="119" t="s">
        <v>10</v>
      </c>
      <c r="G56" s="148">
        <v>43131</v>
      </c>
      <c r="H56" s="122"/>
      <c r="I56" s="47">
        <f t="shared" si="9"/>
        <v>2640</v>
      </c>
      <c r="J56" s="51">
        <f t="shared" si="10"/>
        <v>3080.0000000000005</v>
      </c>
      <c r="K56" s="81">
        <f t="shared" si="11"/>
        <v>2420</v>
      </c>
      <c r="L56" s="42"/>
      <c r="M56" s="48">
        <f t="shared" si="2"/>
        <v>2592</v>
      </c>
      <c r="N56" s="51">
        <f t="shared" si="3"/>
        <v>3024</v>
      </c>
      <c r="O56" s="81">
        <f t="shared" si="4"/>
        <v>2376</v>
      </c>
      <c r="Q56" s="50">
        <v>2520</v>
      </c>
      <c r="R56" s="15">
        <v>2940</v>
      </c>
      <c r="S56" s="15">
        <v>2310</v>
      </c>
      <c r="T56" s="9"/>
      <c r="U56" s="19">
        <f t="shared" si="5"/>
        <v>2400</v>
      </c>
      <c r="V56" s="17">
        <f t="shared" si="6"/>
        <v>2800</v>
      </c>
      <c r="W56" s="90">
        <f t="shared" si="7"/>
        <v>2200</v>
      </c>
    </row>
    <row r="57" spans="1:23" ht="22.5" customHeight="1">
      <c r="A57" s="116"/>
      <c r="B57" s="117">
        <v>265</v>
      </c>
      <c r="C57" s="151" t="s">
        <v>347</v>
      </c>
      <c r="D57" s="194">
        <f t="shared" si="13"/>
        <v>1560</v>
      </c>
      <c r="E57" s="195">
        <f t="shared" si="8"/>
        <v>1905.2</v>
      </c>
      <c r="F57" s="124" t="s">
        <v>10</v>
      </c>
      <c r="G57" s="120">
        <v>43523</v>
      </c>
      <c r="H57" s="122"/>
      <c r="I57" s="47">
        <f aca="true" t="shared" si="15" ref="I57:I63">SUM(U57*1.1)</f>
        <v>1568.6000000000001</v>
      </c>
      <c r="J57" s="51">
        <f aca="true" t="shared" si="16" ref="J57:J63">SUM(V57*1.1)</f>
        <v>1905.2</v>
      </c>
      <c r="K57" s="81">
        <f aca="true" t="shared" si="17" ref="K57:K63">SUM(W57*1.1)</f>
        <v>1345.3000000000002</v>
      </c>
      <c r="L57" s="42"/>
      <c r="M57" s="47">
        <f aca="true" t="shared" si="18" ref="M57:M63">SUM(U57*1.08)</f>
        <v>1540.0800000000002</v>
      </c>
      <c r="N57" s="51">
        <f aca="true" t="shared" si="19" ref="N57:N63">SUM(V57*1.08)</f>
        <v>1870.5600000000002</v>
      </c>
      <c r="O57" s="81">
        <f aca="true" t="shared" si="20" ref="O57:O63">SUM(W57*1.08)</f>
        <v>1320.8400000000001</v>
      </c>
      <c r="Q57" s="18">
        <v>1497</v>
      </c>
      <c r="R57" s="15">
        <v>1818.6</v>
      </c>
      <c r="S57" s="15">
        <v>1284.15</v>
      </c>
      <c r="T57" s="9"/>
      <c r="U57" s="19">
        <v>1426</v>
      </c>
      <c r="V57" s="17">
        <v>1732</v>
      </c>
      <c r="W57" s="90">
        <v>1223</v>
      </c>
    </row>
    <row r="58" spans="1:23" ht="22.5" customHeight="1" thickBot="1">
      <c r="A58" s="141"/>
      <c r="B58" s="142">
        <v>266</v>
      </c>
      <c r="C58" s="153" t="s">
        <v>393</v>
      </c>
      <c r="D58" s="200">
        <f t="shared" si="13"/>
        <v>1540</v>
      </c>
      <c r="E58" s="201">
        <f t="shared" si="8"/>
        <v>1980</v>
      </c>
      <c r="F58" s="144" t="s">
        <v>10</v>
      </c>
      <c r="G58" s="158" t="s">
        <v>394</v>
      </c>
      <c r="H58" s="122"/>
      <c r="I58" s="68">
        <f t="shared" si="15"/>
        <v>1540.0000000000002</v>
      </c>
      <c r="J58" s="69">
        <f t="shared" si="16"/>
        <v>1980.0000000000002</v>
      </c>
      <c r="K58" s="82">
        <f t="shared" si="17"/>
        <v>1320</v>
      </c>
      <c r="L58" s="42"/>
      <c r="M58" s="68">
        <f t="shared" si="18"/>
        <v>1512</v>
      </c>
      <c r="N58" s="69">
        <f t="shared" si="19"/>
        <v>1944.0000000000002</v>
      </c>
      <c r="O58" s="82">
        <f t="shared" si="20"/>
        <v>1296</v>
      </c>
      <c r="Q58" s="71">
        <v>1470</v>
      </c>
      <c r="R58" s="25">
        <v>1890</v>
      </c>
      <c r="S58" s="25">
        <v>1260</v>
      </c>
      <c r="T58" s="9"/>
      <c r="U58" s="64">
        <v>1400</v>
      </c>
      <c r="V58" s="65">
        <v>1800</v>
      </c>
      <c r="W58" s="91">
        <v>1200</v>
      </c>
    </row>
    <row r="59" spans="1:23" ht="22.5" customHeight="1">
      <c r="A59" s="116"/>
      <c r="B59" s="117">
        <v>200</v>
      </c>
      <c r="C59" s="151" t="s">
        <v>269</v>
      </c>
      <c r="D59" s="198">
        <f t="shared" si="13"/>
        <v>2090</v>
      </c>
      <c r="E59" s="203">
        <f t="shared" si="8"/>
        <v>2409</v>
      </c>
      <c r="F59" s="124" t="s">
        <v>10</v>
      </c>
      <c r="G59" s="120">
        <v>42816</v>
      </c>
      <c r="H59" s="122"/>
      <c r="I59" s="66">
        <f t="shared" si="15"/>
        <v>2095.5</v>
      </c>
      <c r="J59" s="67">
        <f t="shared" si="16"/>
        <v>2409</v>
      </c>
      <c r="K59" s="84">
        <f t="shared" si="17"/>
        <v>1938.2</v>
      </c>
      <c r="L59" s="42"/>
      <c r="M59" s="66">
        <f t="shared" si="18"/>
        <v>2057.4</v>
      </c>
      <c r="N59" s="67">
        <f t="shared" si="19"/>
        <v>2365.2000000000003</v>
      </c>
      <c r="O59" s="84">
        <f t="shared" si="20"/>
        <v>1902.96</v>
      </c>
      <c r="Q59" s="70">
        <v>2000.25</v>
      </c>
      <c r="R59" s="20">
        <v>2299.5</v>
      </c>
      <c r="S59" s="20">
        <v>1850.1</v>
      </c>
      <c r="T59" s="9"/>
      <c r="U59" s="62">
        <v>1905</v>
      </c>
      <c r="V59" s="63">
        <v>2190</v>
      </c>
      <c r="W59" s="92">
        <v>1762</v>
      </c>
    </row>
    <row r="60" spans="1:23" ht="22.5" customHeight="1">
      <c r="A60" s="116"/>
      <c r="B60" s="117">
        <v>201</v>
      </c>
      <c r="C60" s="134" t="s">
        <v>271</v>
      </c>
      <c r="D60" s="194">
        <f t="shared" si="13"/>
        <v>1990</v>
      </c>
      <c r="E60" s="195">
        <f t="shared" si="8"/>
        <v>2200</v>
      </c>
      <c r="F60" s="119" t="s">
        <v>10</v>
      </c>
      <c r="G60" s="125">
        <v>42928</v>
      </c>
      <c r="H60" s="122"/>
      <c r="I60" s="47">
        <f t="shared" si="15"/>
        <v>1991.0000000000002</v>
      </c>
      <c r="J60" s="51">
        <f t="shared" si="16"/>
        <v>2200</v>
      </c>
      <c r="K60" s="81">
        <f t="shared" si="17"/>
        <v>1885.4</v>
      </c>
      <c r="L60" s="42"/>
      <c r="M60" s="47">
        <f t="shared" si="18"/>
        <v>1954.8000000000002</v>
      </c>
      <c r="N60" s="51">
        <f t="shared" si="19"/>
        <v>2160</v>
      </c>
      <c r="O60" s="81">
        <f t="shared" si="20"/>
        <v>1851.1200000000001</v>
      </c>
      <c r="Q60" s="18">
        <v>1900.5</v>
      </c>
      <c r="R60" s="15">
        <v>2100</v>
      </c>
      <c r="S60" s="15">
        <v>1799.7</v>
      </c>
      <c r="T60" s="9"/>
      <c r="U60" s="19">
        <v>1810</v>
      </c>
      <c r="V60" s="17">
        <v>2000</v>
      </c>
      <c r="W60" s="90">
        <v>1714</v>
      </c>
    </row>
    <row r="61" spans="1:23" ht="22.5" customHeight="1">
      <c r="A61" s="116" t="s">
        <v>252</v>
      </c>
      <c r="B61" s="117">
        <v>215</v>
      </c>
      <c r="C61" s="134" t="s">
        <v>282</v>
      </c>
      <c r="D61" s="204">
        <f t="shared" si="13"/>
        <v>2640</v>
      </c>
      <c r="E61" s="195">
        <f t="shared" si="8"/>
        <v>3080</v>
      </c>
      <c r="F61" s="119" t="s">
        <v>10</v>
      </c>
      <c r="G61" s="125">
        <v>42956</v>
      </c>
      <c r="H61" s="122"/>
      <c r="I61" s="47">
        <f t="shared" si="15"/>
        <v>2640</v>
      </c>
      <c r="J61" s="51">
        <f t="shared" si="16"/>
        <v>3080.0000000000005</v>
      </c>
      <c r="K61" s="81">
        <f t="shared" si="17"/>
        <v>2420</v>
      </c>
      <c r="L61" s="42"/>
      <c r="M61" s="47">
        <f t="shared" si="18"/>
        <v>2592</v>
      </c>
      <c r="N61" s="51">
        <f t="shared" si="19"/>
        <v>3024</v>
      </c>
      <c r="O61" s="81">
        <f t="shared" si="20"/>
        <v>2376</v>
      </c>
      <c r="Q61" s="18">
        <v>2520</v>
      </c>
      <c r="R61" s="15">
        <v>2940</v>
      </c>
      <c r="S61" s="15">
        <v>2310</v>
      </c>
      <c r="T61" s="9"/>
      <c r="U61" s="19">
        <v>2400</v>
      </c>
      <c r="V61" s="17">
        <v>2800</v>
      </c>
      <c r="W61" s="90">
        <v>2200</v>
      </c>
    </row>
    <row r="62" spans="1:23" ht="22.5" customHeight="1">
      <c r="A62" s="116" t="s">
        <v>253</v>
      </c>
      <c r="B62" s="117">
        <v>205</v>
      </c>
      <c r="C62" s="134" t="s">
        <v>395</v>
      </c>
      <c r="D62" s="194">
        <f t="shared" si="13"/>
        <v>1540</v>
      </c>
      <c r="E62" s="195">
        <f t="shared" si="8"/>
        <v>1980</v>
      </c>
      <c r="F62" s="119" t="s">
        <v>10</v>
      </c>
      <c r="G62" s="120" t="s">
        <v>396</v>
      </c>
      <c r="H62" s="122"/>
      <c r="I62" s="47">
        <f t="shared" si="15"/>
        <v>1540.0000000000002</v>
      </c>
      <c r="J62" s="51">
        <f t="shared" si="16"/>
        <v>1980.0000000000002</v>
      </c>
      <c r="K62" s="81">
        <f t="shared" si="17"/>
        <v>1320</v>
      </c>
      <c r="L62" s="42"/>
      <c r="M62" s="47">
        <f t="shared" si="18"/>
        <v>1512</v>
      </c>
      <c r="N62" s="51">
        <f t="shared" si="19"/>
        <v>1944.0000000000002</v>
      </c>
      <c r="O62" s="81">
        <f t="shared" si="20"/>
        <v>1296</v>
      </c>
      <c r="Q62" s="18">
        <v>1470</v>
      </c>
      <c r="R62" s="15">
        <v>1890</v>
      </c>
      <c r="S62" s="15">
        <v>1260</v>
      </c>
      <c r="T62" s="9"/>
      <c r="U62" s="19">
        <v>1400</v>
      </c>
      <c r="V62" s="17">
        <v>1800</v>
      </c>
      <c r="W62" s="90">
        <v>1200</v>
      </c>
    </row>
    <row r="63" spans="1:23" ht="22.5" customHeight="1">
      <c r="A63" s="116" t="s">
        <v>254</v>
      </c>
      <c r="B63" s="117">
        <v>204</v>
      </c>
      <c r="C63" s="134" t="s">
        <v>356</v>
      </c>
      <c r="D63" s="194">
        <f t="shared" si="13"/>
        <v>2640</v>
      </c>
      <c r="E63" s="195">
        <f t="shared" si="8"/>
        <v>3080</v>
      </c>
      <c r="F63" s="119" t="s">
        <v>10</v>
      </c>
      <c r="G63" s="125">
        <v>43540</v>
      </c>
      <c r="H63" s="122"/>
      <c r="I63" s="47">
        <f t="shared" si="15"/>
        <v>2640</v>
      </c>
      <c r="J63" s="51">
        <f t="shared" si="16"/>
        <v>3080.0000000000005</v>
      </c>
      <c r="K63" s="81">
        <f t="shared" si="17"/>
        <v>2420</v>
      </c>
      <c r="L63" s="42"/>
      <c r="M63" s="47">
        <f t="shared" si="18"/>
        <v>2592</v>
      </c>
      <c r="N63" s="51">
        <f t="shared" si="19"/>
        <v>3024</v>
      </c>
      <c r="O63" s="81">
        <f t="shared" si="20"/>
        <v>2376</v>
      </c>
      <c r="Q63" s="18">
        <v>2520</v>
      </c>
      <c r="R63" s="15">
        <v>2940</v>
      </c>
      <c r="S63" s="15">
        <v>2310</v>
      </c>
      <c r="T63" s="9"/>
      <c r="U63" s="19">
        <v>2400</v>
      </c>
      <c r="V63" s="17">
        <v>2800</v>
      </c>
      <c r="W63" s="90">
        <v>2200</v>
      </c>
    </row>
    <row r="64" spans="1:23" ht="22.5" customHeight="1">
      <c r="A64" s="116" t="s">
        <v>255</v>
      </c>
      <c r="B64" s="117">
        <v>202</v>
      </c>
      <c r="C64" s="152" t="s">
        <v>283</v>
      </c>
      <c r="D64" s="194">
        <f t="shared" si="13"/>
        <v>2400</v>
      </c>
      <c r="E64" s="195">
        <f t="shared" si="8"/>
        <v>2619</v>
      </c>
      <c r="F64" s="119" t="s">
        <v>10</v>
      </c>
      <c r="G64" s="125">
        <v>43131</v>
      </c>
      <c r="H64" s="122"/>
      <c r="I64" s="47">
        <f t="shared" si="9"/>
        <v>2409.5238095238096</v>
      </c>
      <c r="J64" s="51">
        <f t="shared" si="10"/>
        <v>2619.047619047619</v>
      </c>
      <c r="K64" s="81">
        <f t="shared" si="11"/>
        <v>2304.7619047619046</v>
      </c>
      <c r="L64" s="42"/>
      <c r="M64" s="47">
        <f aca="true" t="shared" si="21" ref="M64:O69">SUM(U64*1.08)</f>
        <v>2365.714285714286</v>
      </c>
      <c r="N64" s="51">
        <f t="shared" si="21"/>
        <v>2571.4285714285716</v>
      </c>
      <c r="O64" s="81">
        <f t="shared" si="21"/>
        <v>2262.8571428571427</v>
      </c>
      <c r="Q64" s="18">
        <v>2300</v>
      </c>
      <c r="R64" s="15">
        <v>2500</v>
      </c>
      <c r="S64" s="15">
        <v>2200</v>
      </c>
      <c r="T64" s="9"/>
      <c r="U64" s="19">
        <f aca="true" t="shared" si="22" ref="U64:W68">SUM(Q64/1.05)</f>
        <v>2190.4761904761904</v>
      </c>
      <c r="V64" s="17">
        <f t="shared" si="22"/>
        <v>2380.9523809523807</v>
      </c>
      <c r="W64" s="90">
        <f t="shared" si="22"/>
        <v>2095.238095238095</v>
      </c>
    </row>
    <row r="65" spans="1:23" ht="22.5" customHeight="1">
      <c r="A65" s="116" t="s">
        <v>256</v>
      </c>
      <c r="B65" s="117">
        <v>203</v>
      </c>
      <c r="C65" s="152" t="s">
        <v>280</v>
      </c>
      <c r="D65" s="202">
        <f t="shared" si="13"/>
        <v>2400</v>
      </c>
      <c r="E65" s="195">
        <f aca="true" t="shared" si="23" ref="E65:E95">ROUNDDOWN(J65,1)</f>
        <v>2619</v>
      </c>
      <c r="F65" s="119" t="s">
        <v>10</v>
      </c>
      <c r="G65" s="125">
        <v>43064</v>
      </c>
      <c r="H65" s="122"/>
      <c r="I65" s="47">
        <f aca="true" t="shared" si="24" ref="I65:I130">SUM(U65*1.1)</f>
        <v>2409.5238095238096</v>
      </c>
      <c r="J65" s="51">
        <f aca="true" t="shared" si="25" ref="J65:J130">SUM(V65*1.1)</f>
        <v>2619.047619047619</v>
      </c>
      <c r="K65" s="81">
        <f aca="true" t="shared" si="26" ref="K65:K128">SUM(W65*1.1)</f>
        <v>2304.7619047619046</v>
      </c>
      <c r="L65" s="42"/>
      <c r="M65" s="47">
        <f t="shared" si="21"/>
        <v>2365.714285714286</v>
      </c>
      <c r="N65" s="51">
        <f t="shared" si="21"/>
        <v>2571.4285714285716</v>
      </c>
      <c r="O65" s="81">
        <f t="shared" si="21"/>
        <v>2262.8571428571427</v>
      </c>
      <c r="Q65" s="18">
        <v>2300</v>
      </c>
      <c r="R65" s="15">
        <v>2500</v>
      </c>
      <c r="S65" s="15">
        <v>2200</v>
      </c>
      <c r="T65" s="9"/>
      <c r="U65" s="19">
        <f t="shared" si="22"/>
        <v>2190.4761904761904</v>
      </c>
      <c r="V65" s="17">
        <f t="shared" si="22"/>
        <v>2380.9523809523807</v>
      </c>
      <c r="W65" s="90">
        <f t="shared" si="22"/>
        <v>2095.238095238095</v>
      </c>
    </row>
    <row r="66" spans="1:23" ht="22.5" customHeight="1">
      <c r="A66" s="116"/>
      <c r="B66" s="117">
        <v>214</v>
      </c>
      <c r="C66" s="134" t="s">
        <v>373</v>
      </c>
      <c r="D66" s="194">
        <f t="shared" si="13"/>
        <v>2640</v>
      </c>
      <c r="E66" s="195">
        <f t="shared" si="23"/>
        <v>3080</v>
      </c>
      <c r="F66" s="119" t="s">
        <v>10</v>
      </c>
      <c r="G66" s="120" t="s">
        <v>363</v>
      </c>
      <c r="H66" s="121"/>
      <c r="I66" s="47">
        <f t="shared" si="24"/>
        <v>2640</v>
      </c>
      <c r="J66" s="51">
        <f t="shared" si="25"/>
        <v>3080.0000000000005</v>
      </c>
      <c r="K66" s="81">
        <f t="shared" si="26"/>
        <v>2420</v>
      </c>
      <c r="L66" s="42"/>
      <c r="M66" s="47">
        <f t="shared" si="21"/>
        <v>2592</v>
      </c>
      <c r="N66" s="51">
        <f t="shared" si="21"/>
        <v>3024</v>
      </c>
      <c r="O66" s="81">
        <f t="shared" si="21"/>
        <v>2376</v>
      </c>
      <c r="Q66" s="18">
        <v>2520</v>
      </c>
      <c r="R66" s="15">
        <v>2940</v>
      </c>
      <c r="S66" s="15">
        <v>2310</v>
      </c>
      <c r="T66" s="9"/>
      <c r="U66" s="19">
        <f t="shared" si="22"/>
        <v>2400</v>
      </c>
      <c r="V66" s="17">
        <f t="shared" si="22"/>
        <v>2800</v>
      </c>
      <c r="W66" s="90">
        <f t="shared" si="22"/>
        <v>2200</v>
      </c>
    </row>
    <row r="67" spans="1:23" ht="22.5" customHeight="1">
      <c r="A67" s="116"/>
      <c r="B67" s="117">
        <v>207</v>
      </c>
      <c r="C67" s="134" t="s">
        <v>374</v>
      </c>
      <c r="D67" s="202">
        <f t="shared" si="13"/>
        <v>1540</v>
      </c>
      <c r="E67" s="195">
        <f t="shared" si="23"/>
        <v>1980</v>
      </c>
      <c r="F67" s="119" t="s">
        <v>10</v>
      </c>
      <c r="G67" s="120" t="s">
        <v>361</v>
      </c>
      <c r="H67" s="121"/>
      <c r="I67" s="47">
        <f t="shared" si="24"/>
        <v>1540.0000000000002</v>
      </c>
      <c r="J67" s="51">
        <f t="shared" si="25"/>
        <v>1980.0000000000002</v>
      </c>
      <c r="K67" s="81">
        <f t="shared" si="26"/>
        <v>1320</v>
      </c>
      <c r="L67" s="42"/>
      <c r="M67" s="47">
        <f t="shared" si="21"/>
        <v>1512</v>
      </c>
      <c r="N67" s="51">
        <f>SUM(V67*1.08)</f>
        <v>1944.0000000000002</v>
      </c>
      <c r="O67" s="81">
        <f>SUM(W67*1.08)</f>
        <v>1296</v>
      </c>
      <c r="Q67" s="18">
        <v>1470</v>
      </c>
      <c r="R67" s="15">
        <v>1890</v>
      </c>
      <c r="S67" s="15">
        <v>1260</v>
      </c>
      <c r="T67" s="9"/>
      <c r="U67" s="19">
        <v>1400</v>
      </c>
      <c r="V67" s="17">
        <v>1800</v>
      </c>
      <c r="W67" s="90">
        <v>1200</v>
      </c>
    </row>
    <row r="68" spans="1:23" ht="22.5" customHeight="1">
      <c r="A68" s="116"/>
      <c r="B68" s="116">
        <v>208</v>
      </c>
      <c r="C68" s="146" t="s">
        <v>355</v>
      </c>
      <c r="D68" s="194">
        <f t="shared" si="13"/>
        <v>2640</v>
      </c>
      <c r="E68" s="195">
        <f t="shared" si="23"/>
        <v>3080</v>
      </c>
      <c r="F68" s="119" t="s">
        <v>10</v>
      </c>
      <c r="G68" s="125">
        <v>43351</v>
      </c>
      <c r="H68" s="122"/>
      <c r="I68" s="47">
        <f t="shared" si="24"/>
        <v>2640</v>
      </c>
      <c r="J68" s="51">
        <f>SUM(V68*1.1)</f>
        <v>3080.0000000000005</v>
      </c>
      <c r="K68" s="81">
        <f t="shared" si="26"/>
        <v>2420</v>
      </c>
      <c r="L68" s="42"/>
      <c r="M68" s="47">
        <f t="shared" si="21"/>
        <v>2592</v>
      </c>
      <c r="N68" s="51">
        <f t="shared" si="21"/>
        <v>3024</v>
      </c>
      <c r="O68" s="81">
        <f t="shared" si="21"/>
        <v>2376</v>
      </c>
      <c r="Q68" s="18">
        <v>2520</v>
      </c>
      <c r="R68" s="15">
        <v>2940</v>
      </c>
      <c r="S68" s="15">
        <v>2310</v>
      </c>
      <c r="T68" s="9"/>
      <c r="U68" s="19">
        <f t="shared" si="22"/>
        <v>2400</v>
      </c>
      <c r="V68" s="17">
        <f t="shared" si="22"/>
        <v>2800</v>
      </c>
      <c r="W68" s="90">
        <f t="shared" si="22"/>
        <v>2200</v>
      </c>
    </row>
    <row r="69" spans="1:23" ht="22.5" customHeight="1">
      <c r="A69" s="116"/>
      <c r="B69" s="116">
        <v>209</v>
      </c>
      <c r="C69" s="134" t="s">
        <v>336</v>
      </c>
      <c r="D69" s="204">
        <f t="shared" si="13"/>
        <v>1540</v>
      </c>
      <c r="E69" s="195">
        <f t="shared" si="23"/>
        <v>1650</v>
      </c>
      <c r="F69" s="119" t="s">
        <v>11</v>
      </c>
      <c r="G69" s="148">
        <v>43265</v>
      </c>
      <c r="H69" s="122"/>
      <c r="I69" s="47">
        <f t="shared" si="24"/>
        <v>1540.0000000000002</v>
      </c>
      <c r="J69" s="51">
        <f t="shared" si="25"/>
        <v>1650.0000000000002</v>
      </c>
      <c r="K69" s="81">
        <f t="shared" si="26"/>
        <v>1320</v>
      </c>
      <c r="L69" s="42"/>
      <c r="M69" s="47">
        <f t="shared" si="21"/>
        <v>1512</v>
      </c>
      <c r="N69" s="51">
        <f aca="true" t="shared" si="27" ref="N69:O76">SUM(V69*1.08)</f>
        <v>1620</v>
      </c>
      <c r="O69" s="81">
        <f t="shared" si="27"/>
        <v>1296</v>
      </c>
      <c r="Q69" s="18">
        <v>1470</v>
      </c>
      <c r="R69" s="15">
        <v>1575</v>
      </c>
      <c r="S69" s="15">
        <v>1260</v>
      </c>
      <c r="T69" s="9"/>
      <c r="U69" s="19">
        <v>1400</v>
      </c>
      <c r="V69" s="17">
        <v>1500</v>
      </c>
      <c r="W69" s="90">
        <v>1200</v>
      </c>
    </row>
    <row r="70" spans="1:23" ht="22.5" customHeight="1">
      <c r="A70" s="116"/>
      <c r="B70" s="117">
        <v>210</v>
      </c>
      <c r="C70" s="151" t="s">
        <v>438</v>
      </c>
      <c r="D70" s="194">
        <f t="shared" si="13"/>
        <v>1560</v>
      </c>
      <c r="E70" s="195">
        <f t="shared" si="23"/>
        <v>1905.2</v>
      </c>
      <c r="F70" s="124" t="s">
        <v>10</v>
      </c>
      <c r="G70" s="155">
        <v>43945</v>
      </c>
      <c r="H70" s="122"/>
      <c r="I70" s="47">
        <f t="shared" si="24"/>
        <v>1568.6000000000001</v>
      </c>
      <c r="J70" s="51">
        <f t="shared" si="25"/>
        <v>1905.2</v>
      </c>
      <c r="K70" s="81">
        <f t="shared" si="26"/>
        <v>1345.3000000000002</v>
      </c>
      <c r="L70" s="42"/>
      <c r="M70" s="47">
        <f aca="true" t="shared" si="28" ref="M70:M76">SUM(U70*1.08)</f>
        <v>1540.0800000000002</v>
      </c>
      <c r="N70" s="51">
        <f t="shared" si="27"/>
        <v>1870.5600000000002</v>
      </c>
      <c r="O70" s="81">
        <f t="shared" si="27"/>
        <v>1320.8400000000001</v>
      </c>
      <c r="Q70" s="18">
        <v>1497.3</v>
      </c>
      <c r="R70" s="15">
        <v>1818.6</v>
      </c>
      <c r="S70" s="15">
        <v>1284.15</v>
      </c>
      <c r="T70" s="9"/>
      <c r="U70" s="19">
        <v>1426</v>
      </c>
      <c r="V70" s="17">
        <v>1732</v>
      </c>
      <c r="W70" s="90">
        <v>1223</v>
      </c>
    </row>
    <row r="71" spans="1:23" ht="22.5" customHeight="1" thickBot="1">
      <c r="A71" s="141"/>
      <c r="B71" s="142">
        <v>211</v>
      </c>
      <c r="C71" s="159" t="s">
        <v>352</v>
      </c>
      <c r="D71" s="200">
        <f t="shared" si="13"/>
        <v>1560</v>
      </c>
      <c r="E71" s="201">
        <f t="shared" si="23"/>
        <v>1905.2</v>
      </c>
      <c r="F71" s="144" t="s">
        <v>10</v>
      </c>
      <c r="G71" s="154">
        <v>43523</v>
      </c>
      <c r="H71" s="122"/>
      <c r="I71" s="68">
        <f t="shared" si="24"/>
        <v>1568.6000000000001</v>
      </c>
      <c r="J71" s="69">
        <f t="shared" si="25"/>
        <v>1905.2</v>
      </c>
      <c r="K71" s="82">
        <f t="shared" si="26"/>
        <v>1345.3000000000002</v>
      </c>
      <c r="L71" s="42"/>
      <c r="M71" s="68">
        <f t="shared" si="28"/>
        <v>1540.0800000000002</v>
      </c>
      <c r="N71" s="69">
        <f t="shared" si="27"/>
        <v>1870.5600000000002</v>
      </c>
      <c r="O71" s="82">
        <f t="shared" si="27"/>
        <v>1320.8400000000001</v>
      </c>
      <c r="Q71" s="71">
        <v>1497.3</v>
      </c>
      <c r="R71" s="25">
        <v>1818.6</v>
      </c>
      <c r="S71" s="25">
        <v>1284.15</v>
      </c>
      <c r="T71" s="9"/>
      <c r="U71" s="64">
        <v>1426</v>
      </c>
      <c r="V71" s="65">
        <v>1732</v>
      </c>
      <c r="W71" s="91">
        <v>1223</v>
      </c>
    </row>
    <row r="72" spans="1:23" ht="22.5" customHeight="1">
      <c r="A72" s="116"/>
      <c r="B72" s="116">
        <v>280</v>
      </c>
      <c r="C72" s="123" t="s">
        <v>182</v>
      </c>
      <c r="D72" s="205">
        <f>ROUNDDOWN(M72,-1)</f>
        <v>1290</v>
      </c>
      <c r="E72" s="203">
        <f t="shared" si="23"/>
        <v>0</v>
      </c>
      <c r="F72" s="124" t="s">
        <v>12</v>
      </c>
      <c r="G72" s="120">
        <v>41129</v>
      </c>
      <c r="H72" s="122"/>
      <c r="I72" s="47">
        <f t="shared" si="24"/>
        <v>1320</v>
      </c>
      <c r="J72" s="51">
        <f t="shared" si="25"/>
        <v>0</v>
      </c>
      <c r="K72" s="81">
        <f t="shared" si="26"/>
        <v>1320</v>
      </c>
      <c r="L72" s="42"/>
      <c r="M72" s="49">
        <f t="shared" si="28"/>
        <v>1296</v>
      </c>
      <c r="N72" s="51">
        <f t="shared" si="27"/>
        <v>0</v>
      </c>
      <c r="O72" s="81">
        <f t="shared" si="27"/>
        <v>1296</v>
      </c>
      <c r="Q72" s="14">
        <v>1260</v>
      </c>
      <c r="R72" s="29" t="s">
        <v>37</v>
      </c>
      <c r="S72" s="20">
        <v>1260</v>
      </c>
      <c r="T72" s="9"/>
      <c r="U72" s="19">
        <f aca="true" t="shared" si="29" ref="U72:W76">SUM(Q72/1.05)</f>
        <v>1200</v>
      </c>
      <c r="V72" s="17">
        <v>0</v>
      </c>
      <c r="W72" s="90">
        <f t="shared" si="29"/>
        <v>1200</v>
      </c>
    </row>
    <row r="73" spans="1:23" ht="22.5" customHeight="1">
      <c r="A73" s="116"/>
      <c r="B73" s="116">
        <v>281</v>
      </c>
      <c r="C73" s="118" t="s">
        <v>183</v>
      </c>
      <c r="D73" s="206">
        <f>ROUNDDOWN(M73,-1)</f>
        <v>1290</v>
      </c>
      <c r="E73" s="195">
        <f t="shared" si="23"/>
        <v>0</v>
      </c>
      <c r="F73" s="119" t="s">
        <v>12</v>
      </c>
      <c r="G73" s="125">
        <v>41129</v>
      </c>
      <c r="H73" s="122"/>
      <c r="I73" s="47">
        <f t="shared" si="24"/>
        <v>1320</v>
      </c>
      <c r="J73" s="51">
        <f t="shared" si="25"/>
        <v>0</v>
      </c>
      <c r="K73" s="81">
        <f t="shared" si="26"/>
        <v>1320</v>
      </c>
      <c r="L73" s="42"/>
      <c r="M73" s="47">
        <f t="shared" si="28"/>
        <v>1296</v>
      </c>
      <c r="N73" s="51">
        <f t="shared" si="27"/>
        <v>0</v>
      </c>
      <c r="O73" s="81">
        <f t="shared" si="27"/>
        <v>1296</v>
      </c>
      <c r="Q73" s="18">
        <v>1260</v>
      </c>
      <c r="R73" s="28" t="s">
        <v>37</v>
      </c>
      <c r="S73" s="15">
        <v>1260</v>
      </c>
      <c r="T73" s="9"/>
      <c r="U73" s="19">
        <f t="shared" si="29"/>
        <v>1200</v>
      </c>
      <c r="V73" s="17">
        <v>0</v>
      </c>
      <c r="W73" s="90">
        <f t="shared" si="29"/>
        <v>1200</v>
      </c>
    </row>
    <row r="74" spans="1:23" ht="22.5" customHeight="1">
      <c r="A74" s="116"/>
      <c r="B74" s="116">
        <v>282</v>
      </c>
      <c r="C74" s="118" t="s">
        <v>184</v>
      </c>
      <c r="D74" s="206">
        <f>ROUNDDOWN(M74,-1)</f>
        <v>1290</v>
      </c>
      <c r="E74" s="195">
        <f t="shared" si="23"/>
        <v>0</v>
      </c>
      <c r="F74" s="119" t="s">
        <v>12</v>
      </c>
      <c r="G74" s="125">
        <v>41129</v>
      </c>
      <c r="H74" s="122"/>
      <c r="I74" s="47">
        <f t="shared" si="24"/>
        <v>1320</v>
      </c>
      <c r="J74" s="51">
        <f t="shared" si="25"/>
        <v>0</v>
      </c>
      <c r="K74" s="81">
        <f t="shared" si="26"/>
        <v>1320</v>
      </c>
      <c r="L74" s="42"/>
      <c r="M74" s="47">
        <f t="shared" si="28"/>
        <v>1296</v>
      </c>
      <c r="N74" s="51">
        <f t="shared" si="27"/>
        <v>0</v>
      </c>
      <c r="O74" s="81">
        <f t="shared" si="27"/>
        <v>1296</v>
      </c>
      <c r="Q74" s="18">
        <v>1260</v>
      </c>
      <c r="R74" s="28" t="s">
        <v>37</v>
      </c>
      <c r="S74" s="15">
        <v>1260</v>
      </c>
      <c r="T74" s="9"/>
      <c r="U74" s="19">
        <f t="shared" si="29"/>
        <v>1200</v>
      </c>
      <c r="V74" s="17">
        <v>0</v>
      </c>
      <c r="W74" s="90">
        <f t="shared" si="29"/>
        <v>1200</v>
      </c>
    </row>
    <row r="75" spans="1:23" ht="22.5" customHeight="1">
      <c r="A75" s="116"/>
      <c r="B75" s="116">
        <v>283</v>
      </c>
      <c r="C75" s="118" t="s">
        <v>185</v>
      </c>
      <c r="D75" s="206">
        <f>ROUNDDOWN(M75,-1)</f>
        <v>1290</v>
      </c>
      <c r="E75" s="195">
        <f t="shared" si="23"/>
        <v>0</v>
      </c>
      <c r="F75" s="119" t="s">
        <v>12</v>
      </c>
      <c r="G75" s="125">
        <v>41129</v>
      </c>
      <c r="H75" s="122"/>
      <c r="I75" s="47">
        <f t="shared" si="24"/>
        <v>1320</v>
      </c>
      <c r="J75" s="51">
        <f t="shared" si="25"/>
        <v>0</v>
      </c>
      <c r="K75" s="81">
        <f t="shared" si="26"/>
        <v>1320</v>
      </c>
      <c r="L75" s="42"/>
      <c r="M75" s="47">
        <f t="shared" si="28"/>
        <v>1296</v>
      </c>
      <c r="N75" s="51">
        <f t="shared" si="27"/>
        <v>0</v>
      </c>
      <c r="O75" s="81">
        <f t="shared" si="27"/>
        <v>1296</v>
      </c>
      <c r="Q75" s="18">
        <v>1260</v>
      </c>
      <c r="R75" s="28" t="s">
        <v>37</v>
      </c>
      <c r="S75" s="15">
        <v>1260</v>
      </c>
      <c r="T75" s="9"/>
      <c r="U75" s="19">
        <f t="shared" si="29"/>
        <v>1200</v>
      </c>
      <c r="V75" s="17">
        <v>0</v>
      </c>
      <c r="W75" s="90">
        <f t="shared" si="29"/>
        <v>1200</v>
      </c>
    </row>
    <row r="76" spans="1:23" ht="22.5" customHeight="1">
      <c r="A76" s="116" t="s">
        <v>7</v>
      </c>
      <c r="B76" s="116">
        <v>284</v>
      </c>
      <c r="C76" s="118" t="s">
        <v>186</v>
      </c>
      <c r="D76" s="206">
        <f>ROUNDDOWN(M76,-1)</f>
        <v>1290</v>
      </c>
      <c r="E76" s="195">
        <f t="shared" si="23"/>
        <v>0</v>
      </c>
      <c r="F76" s="124" t="s">
        <v>12</v>
      </c>
      <c r="G76" s="125">
        <v>41129</v>
      </c>
      <c r="H76" s="122"/>
      <c r="I76" s="47">
        <f t="shared" si="24"/>
        <v>1320</v>
      </c>
      <c r="J76" s="51">
        <f t="shared" si="25"/>
        <v>0</v>
      </c>
      <c r="K76" s="81">
        <f t="shared" si="26"/>
        <v>1320</v>
      </c>
      <c r="L76" s="42"/>
      <c r="M76" s="47">
        <f t="shared" si="28"/>
        <v>1296</v>
      </c>
      <c r="N76" s="51">
        <f t="shared" si="27"/>
        <v>0</v>
      </c>
      <c r="O76" s="81">
        <f t="shared" si="27"/>
        <v>1296</v>
      </c>
      <c r="Q76" s="18">
        <v>1260</v>
      </c>
      <c r="R76" s="29" t="s">
        <v>37</v>
      </c>
      <c r="S76" s="20">
        <v>1260</v>
      </c>
      <c r="T76" s="9"/>
      <c r="U76" s="19">
        <f t="shared" si="29"/>
        <v>1200</v>
      </c>
      <c r="V76" s="17">
        <v>0</v>
      </c>
      <c r="W76" s="90">
        <f t="shared" si="29"/>
        <v>1200</v>
      </c>
    </row>
    <row r="77" spans="1:23" ht="22.5" customHeight="1">
      <c r="A77" s="128"/>
      <c r="B77" s="128">
        <v>285</v>
      </c>
      <c r="C77" s="160" t="s">
        <v>67</v>
      </c>
      <c r="D77" s="202">
        <f aca="true" t="shared" si="30" ref="D77:D84">ROUNDDOWN(I77,-1)</f>
        <v>620</v>
      </c>
      <c r="E77" s="203">
        <f t="shared" si="23"/>
        <v>838</v>
      </c>
      <c r="F77" s="124" t="s">
        <v>10</v>
      </c>
      <c r="G77" s="120">
        <v>38980</v>
      </c>
      <c r="H77" s="122"/>
      <c r="I77" s="66">
        <f t="shared" si="24"/>
        <v>628.5714285714287</v>
      </c>
      <c r="J77" s="67">
        <f t="shared" si="25"/>
        <v>838.0952380952382</v>
      </c>
      <c r="K77" s="84">
        <f t="shared" si="26"/>
        <v>523.8095238095239</v>
      </c>
      <c r="L77" s="42"/>
      <c r="M77" s="66">
        <f aca="true" t="shared" si="31" ref="M77:M128">SUM(U77*1.08)</f>
        <v>617.1428571428572</v>
      </c>
      <c r="N77" s="67">
        <f aca="true" t="shared" si="32" ref="N77:N128">SUM(V77*1.08)</f>
        <v>822.8571428571429</v>
      </c>
      <c r="O77" s="84">
        <f aca="true" t="shared" si="33" ref="O77:O128">SUM(W77*1.08)</f>
        <v>514.2857142857142</v>
      </c>
      <c r="Q77" s="70">
        <v>600</v>
      </c>
      <c r="R77" s="20">
        <v>800</v>
      </c>
      <c r="S77" s="20">
        <v>500</v>
      </c>
      <c r="T77" s="9"/>
      <c r="U77" s="62">
        <f aca="true" t="shared" si="34" ref="U77:U134">SUM(Q77/1.05)</f>
        <v>571.4285714285714</v>
      </c>
      <c r="V77" s="63">
        <f aca="true" t="shared" si="35" ref="V77:V134">SUM(R77/1.05)</f>
        <v>761.9047619047619</v>
      </c>
      <c r="W77" s="92">
        <f aca="true" t="shared" si="36" ref="W77:W125">SUM(S77/1.05)</f>
        <v>476.19047619047615</v>
      </c>
    </row>
    <row r="78" spans="1:23" ht="22.5" customHeight="1">
      <c r="A78" s="128"/>
      <c r="B78" s="128">
        <v>286</v>
      </c>
      <c r="C78" s="127" t="s">
        <v>68</v>
      </c>
      <c r="D78" s="194">
        <f t="shared" si="30"/>
        <v>1980</v>
      </c>
      <c r="E78" s="195">
        <f t="shared" si="23"/>
        <v>2200</v>
      </c>
      <c r="F78" s="119" t="s">
        <v>10</v>
      </c>
      <c r="G78" s="125">
        <v>39020</v>
      </c>
      <c r="H78" s="122"/>
      <c r="I78" s="47">
        <f t="shared" si="24"/>
        <v>1980.0000000000002</v>
      </c>
      <c r="J78" s="51">
        <f t="shared" si="25"/>
        <v>2200</v>
      </c>
      <c r="K78" s="81">
        <f t="shared" si="26"/>
        <v>1650.0000000000002</v>
      </c>
      <c r="L78" s="42"/>
      <c r="M78" s="47">
        <f t="shared" si="31"/>
        <v>1944.0000000000002</v>
      </c>
      <c r="N78" s="51">
        <f t="shared" si="32"/>
        <v>2160</v>
      </c>
      <c r="O78" s="81">
        <f t="shared" si="33"/>
        <v>1620</v>
      </c>
      <c r="Q78" s="18">
        <v>1890</v>
      </c>
      <c r="R78" s="15">
        <v>2100</v>
      </c>
      <c r="S78" s="15">
        <v>1575</v>
      </c>
      <c r="T78" s="9"/>
      <c r="U78" s="19">
        <f t="shared" si="34"/>
        <v>1800</v>
      </c>
      <c r="V78" s="17">
        <f t="shared" si="35"/>
        <v>2000</v>
      </c>
      <c r="W78" s="90">
        <f t="shared" si="36"/>
        <v>1500</v>
      </c>
    </row>
    <row r="79" spans="1:23" ht="22.5" customHeight="1">
      <c r="A79" s="128"/>
      <c r="B79" s="128">
        <v>287</v>
      </c>
      <c r="C79" s="134" t="s">
        <v>229</v>
      </c>
      <c r="D79" s="194">
        <f t="shared" si="30"/>
        <v>1100</v>
      </c>
      <c r="E79" s="195">
        <f t="shared" si="23"/>
        <v>1320</v>
      </c>
      <c r="F79" s="119" t="s">
        <v>10</v>
      </c>
      <c r="G79" s="125">
        <v>41950</v>
      </c>
      <c r="H79" s="122"/>
      <c r="I79" s="47">
        <f t="shared" si="24"/>
        <v>1100</v>
      </c>
      <c r="J79" s="51">
        <f t="shared" si="25"/>
        <v>1320</v>
      </c>
      <c r="K79" s="81">
        <f t="shared" si="26"/>
        <v>946.0000000000001</v>
      </c>
      <c r="L79" s="42"/>
      <c r="M79" s="47">
        <f t="shared" si="31"/>
        <v>1080</v>
      </c>
      <c r="N79" s="51">
        <f t="shared" si="32"/>
        <v>1296</v>
      </c>
      <c r="O79" s="81">
        <f t="shared" si="33"/>
        <v>928.8000000000001</v>
      </c>
      <c r="Q79" s="18">
        <v>1050</v>
      </c>
      <c r="R79" s="15">
        <v>1260</v>
      </c>
      <c r="S79" s="15">
        <v>903</v>
      </c>
      <c r="T79" s="9"/>
      <c r="U79" s="19">
        <f t="shared" si="34"/>
        <v>1000</v>
      </c>
      <c r="V79" s="17">
        <f t="shared" si="35"/>
        <v>1200</v>
      </c>
      <c r="W79" s="90">
        <f t="shared" si="36"/>
        <v>860</v>
      </c>
    </row>
    <row r="80" spans="1:23" ht="22.5" customHeight="1">
      <c r="A80" s="128" t="s">
        <v>65</v>
      </c>
      <c r="B80" s="128">
        <v>289</v>
      </c>
      <c r="C80" s="134" t="s">
        <v>217</v>
      </c>
      <c r="D80" s="194">
        <f t="shared" si="30"/>
        <v>1540</v>
      </c>
      <c r="E80" s="195">
        <f t="shared" si="23"/>
        <v>1760</v>
      </c>
      <c r="F80" s="119" t="s">
        <v>10</v>
      </c>
      <c r="G80" s="125">
        <v>41720</v>
      </c>
      <c r="H80" s="122"/>
      <c r="I80" s="47">
        <f t="shared" si="24"/>
        <v>1540.0000000000002</v>
      </c>
      <c r="J80" s="51">
        <f t="shared" si="25"/>
        <v>1760.0000000000002</v>
      </c>
      <c r="K80" s="81">
        <f t="shared" si="26"/>
        <v>1320</v>
      </c>
      <c r="L80" s="42"/>
      <c r="M80" s="47">
        <f t="shared" si="31"/>
        <v>1512</v>
      </c>
      <c r="N80" s="51">
        <f t="shared" si="32"/>
        <v>1728</v>
      </c>
      <c r="O80" s="81">
        <f t="shared" si="33"/>
        <v>1296</v>
      </c>
      <c r="Q80" s="18">
        <v>1470</v>
      </c>
      <c r="R80" s="15">
        <v>1680</v>
      </c>
      <c r="S80" s="15">
        <v>1260</v>
      </c>
      <c r="T80" s="9"/>
      <c r="U80" s="19">
        <f t="shared" si="34"/>
        <v>1400</v>
      </c>
      <c r="V80" s="17">
        <f t="shared" si="35"/>
        <v>1600</v>
      </c>
      <c r="W80" s="90">
        <f t="shared" si="36"/>
        <v>1200</v>
      </c>
    </row>
    <row r="81" spans="1:23" ht="22.5" customHeight="1">
      <c r="A81" s="128"/>
      <c r="B81" s="128">
        <v>291</v>
      </c>
      <c r="C81" s="127" t="s">
        <v>69</v>
      </c>
      <c r="D81" s="194">
        <f t="shared" si="30"/>
        <v>1760</v>
      </c>
      <c r="E81" s="195">
        <f t="shared" si="23"/>
        <v>1980</v>
      </c>
      <c r="F81" s="119" t="s">
        <v>10</v>
      </c>
      <c r="G81" s="125">
        <v>39266</v>
      </c>
      <c r="H81" s="122"/>
      <c r="I81" s="47">
        <f t="shared" si="24"/>
        <v>1760.0000000000002</v>
      </c>
      <c r="J81" s="51">
        <f t="shared" si="25"/>
        <v>1980.0000000000002</v>
      </c>
      <c r="K81" s="81">
        <f t="shared" si="26"/>
        <v>1540.0000000000002</v>
      </c>
      <c r="L81" s="42"/>
      <c r="M81" s="47">
        <f t="shared" si="31"/>
        <v>1728</v>
      </c>
      <c r="N81" s="51">
        <f t="shared" si="32"/>
        <v>1944.0000000000002</v>
      </c>
      <c r="O81" s="81">
        <f t="shared" si="33"/>
        <v>1512</v>
      </c>
      <c r="Q81" s="18">
        <v>1680</v>
      </c>
      <c r="R81" s="15">
        <v>1890</v>
      </c>
      <c r="S81" s="15">
        <v>1470</v>
      </c>
      <c r="T81" s="9"/>
      <c r="U81" s="19">
        <f t="shared" si="34"/>
        <v>1600</v>
      </c>
      <c r="V81" s="17">
        <f t="shared" si="35"/>
        <v>1800</v>
      </c>
      <c r="W81" s="90">
        <f t="shared" si="36"/>
        <v>1400</v>
      </c>
    </row>
    <row r="82" spans="1:23" ht="22.5" customHeight="1">
      <c r="A82" s="128"/>
      <c r="B82" s="128">
        <v>279</v>
      </c>
      <c r="C82" s="134" t="s">
        <v>224</v>
      </c>
      <c r="D82" s="194">
        <f t="shared" si="30"/>
        <v>1980</v>
      </c>
      <c r="E82" s="195">
        <f t="shared" si="23"/>
        <v>2200</v>
      </c>
      <c r="F82" s="119" t="s">
        <v>10</v>
      </c>
      <c r="G82" s="125">
        <v>41783</v>
      </c>
      <c r="H82" s="122"/>
      <c r="I82" s="47">
        <f t="shared" si="24"/>
        <v>1980.0000000000002</v>
      </c>
      <c r="J82" s="51">
        <f t="shared" si="25"/>
        <v>2200</v>
      </c>
      <c r="K82" s="81">
        <f t="shared" si="26"/>
        <v>1650.0000000000002</v>
      </c>
      <c r="L82" s="42"/>
      <c r="M82" s="47">
        <f t="shared" si="31"/>
        <v>1944.0000000000002</v>
      </c>
      <c r="N82" s="51">
        <f t="shared" si="32"/>
        <v>2160</v>
      </c>
      <c r="O82" s="81">
        <f t="shared" si="33"/>
        <v>1620</v>
      </c>
      <c r="Q82" s="18">
        <v>1890</v>
      </c>
      <c r="R82" s="15">
        <v>2100</v>
      </c>
      <c r="S82" s="15">
        <v>1575</v>
      </c>
      <c r="T82" s="9"/>
      <c r="U82" s="19">
        <f t="shared" si="34"/>
        <v>1800</v>
      </c>
      <c r="V82" s="17">
        <f t="shared" si="35"/>
        <v>2000</v>
      </c>
      <c r="W82" s="90">
        <f t="shared" si="36"/>
        <v>1500</v>
      </c>
    </row>
    <row r="83" spans="1:23" ht="22.5" customHeight="1">
      <c r="A83" s="116" t="s">
        <v>42</v>
      </c>
      <c r="B83" s="128">
        <v>288</v>
      </c>
      <c r="C83" s="134" t="s">
        <v>270</v>
      </c>
      <c r="D83" s="194">
        <f t="shared" si="30"/>
        <v>1980</v>
      </c>
      <c r="E83" s="195">
        <f t="shared" si="23"/>
        <v>2200</v>
      </c>
      <c r="F83" s="119" t="s">
        <v>10</v>
      </c>
      <c r="G83" s="125">
        <v>42934</v>
      </c>
      <c r="H83" s="122"/>
      <c r="I83" s="47">
        <f t="shared" si="24"/>
        <v>1980.0000000000002</v>
      </c>
      <c r="J83" s="51">
        <f t="shared" si="25"/>
        <v>2200</v>
      </c>
      <c r="K83" s="81">
        <f t="shared" si="26"/>
        <v>1760.0000000000002</v>
      </c>
      <c r="L83" s="42"/>
      <c r="M83" s="47">
        <f t="shared" si="31"/>
        <v>1944.0000000000002</v>
      </c>
      <c r="N83" s="51">
        <f t="shared" si="32"/>
        <v>2160</v>
      </c>
      <c r="O83" s="81">
        <f t="shared" si="33"/>
        <v>1728</v>
      </c>
      <c r="Q83" s="18">
        <v>1890</v>
      </c>
      <c r="R83" s="15">
        <v>2100</v>
      </c>
      <c r="S83" s="15">
        <v>1680</v>
      </c>
      <c r="T83" s="9"/>
      <c r="U83" s="19">
        <f t="shared" si="34"/>
        <v>1800</v>
      </c>
      <c r="V83" s="17">
        <f t="shared" si="35"/>
        <v>2000</v>
      </c>
      <c r="W83" s="90">
        <f t="shared" si="36"/>
        <v>1600</v>
      </c>
    </row>
    <row r="84" spans="1:23" ht="22.5" customHeight="1">
      <c r="A84" s="161"/>
      <c r="B84" s="128">
        <v>293</v>
      </c>
      <c r="C84" s="118" t="s">
        <v>354</v>
      </c>
      <c r="D84" s="194">
        <f t="shared" si="30"/>
        <v>3030</v>
      </c>
      <c r="E84" s="195">
        <f t="shared" si="23"/>
        <v>3300</v>
      </c>
      <c r="F84" s="119" t="s">
        <v>10</v>
      </c>
      <c r="G84" s="120">
        <v>43556</v>
      </c>
      <c r="H84" s="122"/>
      <c r="I84" s="47">
        <f t="shared" si="24"/>
        <v>3038.0952380952385</v>
      </c>
      <c r="J84" s="51">
        <f t="shared" si="25"/>
        <v>3300.0000000000005</v>
      </c>
      <c r="K84" s="81">
        <f t="shared" si="26"/>
        <v>2514.2857142857147</v>
      </c>
      <c r="L84" s="42"/>
      <c r="M84" s="47">
        <f t="shared" si="31"/>
        <v>2982.857142857143</v>
      </c>
      <c r="N84" s="51">
        <f t="shared" si="32"/>
        <v>3240</v>
      </c>
      <c r="O84" s="81">
        <f t="shared" si="33"/>
        <v>2468.571428571429</v>
      </c>
      <c r="Q84" s="18">
        <v>2900</v>
      </c>
      <c r="R84" s="15">
        <v>3150</v>
      </c>
      <c r="S84" s="15">
        <v>2400</v>
      </c>
      <c r="T84" s="9"/>
      <c r="U84" s="19">
        <f t="shared" si="34"/>
        <v>2761.904761904762</v>
      </c>
      <c r="V84" s="17">
        <f t="shared" si="35"/>
        <v>3000</v>
      </c>
      <c r="W84" s="90">
        <f t="shared" si="36"/>
        <v>2285.714285714286</v>
      </c>
    </row>
    <row r="85" spans="1:23" ht="22.5" customHeight="1">
      <c r="A85" s="116"/>
      <c r="B85" s="116">
        <v>423</v>
      </c>
      <c r="C85" s="129" t="s">
        <v>70</v>
      </c>
      <c r="D85" s="194">
        <f>ROUNDDOWN(I85,-1)</f>
        <v>940</v>
      </c>
      <c r="E85" s="195">
        <f t="shared" si="23"/>
        <v>1100</v>
      </c>
      <c r="F85" s="130" t="s">
        <v>12</v>
      </c>
      <c r="G85" s="125">
        <v>39753</v>
      </c>
      <c r="H85" s="122"/>
      <c r="I85" s="47">
        <f t="shared" si="24"/>
        <v>942.8571428571429</v>
      </c>
      <c r="J85" s="51">
        <f t="shared" si="25"/>
        <v>1100</v>
      </c>
      <c r="K85" s="81">
        <f t="shared" si="26"/>
        <v>838.0952380952382</v>
      </c>
      <c r="L85" s="42"/>
      <c r="M85" s="47">
        <f t="shared" si="31"/>
        <v>925.7142857142858</v>
      </c>
      <c r="N85" s="51">
        <f t="shared" si="32"/>
        <v>1080</v>
      </c>
      <c r="O85" s="81">
        <f t="shared" si="33"/>
        <v>822.8571428571429</v>
      </c>
      <c r="Q85" s="18">
        <v>900</v>
      </c>
      <c r="R85" s="21">
        <v>1050</v>
      </c>
      <c r="S85" s="21">
        <v>800</v>
      </c>
      <c r="T85" s="9"/>
      <c r="U85" s="19">
        <f t="shared" si="34"/>
        <v>857.1428571428571</v>
      </c>
      <c r="V85" s="17">
        <f t="shared" si="35"/>
        <v>1000</v>
      </c>
      <c r="W85" s="90">
        <f t="shared" si="36"/>
        <v>761.9047619047619</v>
      </c>
    </row>
    <row r="86" spans="1:23" ht="22.5" customHeight="1">
      <c r="A86" s="116" t="s">
        <v>43</v>
      </c>
      <c r="B86" s="116">
        <v>424</v>
      </c>
      <c r="C86" s="162" t="s">
        <v>222</v>
      </c>
      <c r="D86" s="194">
        <f>ROUNDDOWN(I86,0)</f>
        <v>11000</v>
      </c>
      <c r="E86" s="195">
        <f t="shared" si="23"/>
        <v>11000</v>
      </c>
      <c r="F86" s="163" t="s">
        <v>12</v>
      </c>
      <c r="G86" s="119" t="s">
        <v>37</v>
      </c>
      <c r="H86" s="115"/>
      <c r="I86" s="47">
        <f t="shared" si="24"/>
        <v>11000</v>
      </c>
      <c r="J86" s="51">
        <f t="shared" si="25"/>
        <v>11000</v>
      </c>
      <c r="K86" s="81">
        <f t="shared" si="26"/>
        <v>11000</v>
      </c>
      <c r="M86" s="47">
        <f t="shared" si="31"/>
        <v>10800</v>
      </c>
      <c r="N86" s="51">
        <f t="shared" si="32"/>
        <v>10800</v>
      </c>
      <c r="O86" s="81">
        <f t="shared" si="33"/>
        <v>10800</v>
      </c>
      <c r="Q86" s="18">
        <v>10500</v>
      </c>
      <c r="R86" s="30">
        <v>10500</v>
      </c>
      <c r="S86" s="30">
        <v>10500</v>
      </c>
      <c r="T86" s="9"/>
      <c r="U86" s="19">
        <f t="shared" si="34"/>
        <v>10000</v>
      </c>
      <c r="V86" s="17">
        <f t="shared" si="35"/>
        <v>10000</v>
      </c>
      <c r="W86" s="90">
        <f t="shared" si="36"/>
        <v>10000</v>
      </c>
    </row>
    <row r="87" spans="1:23" ht="22.5" customHeight="1">
      <c r="A87" s="116"/>
      <c r="B87" s="116">
        <v>425</v>
      </c>
      <c r="C87" s="129" t="s">
        <v>223</v>
      </c>
      <c r="D87" s="194">
        <f>ROUNDDOWN(I87,0)</f>
        <v>5500</v>
      </c>
      <c r="E87" s="195">
        <f t="shared" si="23"/>
        <v>5500</v>
      </c>
      <c r="F87" s="130" t="s">
        <v>12</v>
      </c>
      <c r="G87" s="119" t="s">
        <v>37</v>
      </c>
      <c r="H87" s="115"/>
      <c r="I87" s="47">
        <f t="shared" si="24"/>
        <v>5500</v>
      </c>
      <c r="J87" s="51">
        <f t="shared" si="25"/>
        <v>5500</v>
      </c>
      <c r="K87" s="81">
        <f t="shared" si="26"/>
        <v>5500</v>
      </c>
      <c r="M87" s="47">
        <f t="shared" si="31"/>
        <v>5400</v>
      </c>
      <c r="N87" s="51">
        <f t="shared" si="32"/>
        <v>5400</v>
      </c>
      <c r="O87" s="81">
        <f t="shared" si="33"/>
        <v>5400</v>
      </c>
      <c r="Q87" s="18">
        <v>5250</v>
      </c>
      <c r="R87" s="21">
        <v>5250</v>
      </c>
      <c r="S87" s="21">
        <v>5250</v>
      </c>
      <c r="T87" s="9"/>
      <c r="U87" s="19">
        <f t="shared" si="34"/>
        <v>5000</v>
      </c>
      <c r="V87" s="17">
        <f t="shared" si="35"/>
        <v>5000</v>
      </c>
      <c r="W87" s="90">
        <f t="shared" si="36"/>
        <v>5000</v>
      </c>
    </row>
    <row r="88" spans="1:23" ht="22.5" customHeight="1">
      <c r="A88" s="116"/>
      <c r="B88" s="116">
        <v>537</v>
      </c>
      <c r="C88" s="126" t="s">
        <v>159</v>
      </c>
      <c r="D88" s="194">
        <f>ROUNDDOWN(I88,-1)</f>
        <v>1040</v>
      </c>
      <c r="E88" s="195">
        <f t="shared" si="23"/>
        <v>1152.3</v>
      </c>
      <c r="F88" s="164" t="s">
        <v>10</v>
      </c>
      <c r="G88" s="125">
        <v>40163</v>
      </c>
      <c r="H88" s="122"/>
      <c r="I88" s="47">
        <f t="shared" si="24"/>
        <v>1047.6190476190477</v>
      </c>
      <c r="J88" s="51">
        <f t="shared" si="25"/>
        <v>1152.3809523809523</v>
      </c>
      <c r="K88" s="81">
        <f t="shared" si="26"/>
        <v>942.8571428571429</v>
      </c>
      <c r="L88" s="42"/>
      <c r="M88" s="47">
        <f t="shared" si="31"/>
        <v>1028.5714285714284</v>
      </c>
      <c r="N88" s="51">
        <f t="shared" si="32"/>
        <v>1131.4285714285713</v>
      </c>
      <c r="O88" s="81">
        <f t="shared" si="33"/>
        <v>925.7142857142858</v>
      </c>
      <c r="Q88" s="18">
        <v>1000</v>
      </c>
      <c r="R88" s="31">
        <v>1100</v>
      </c>
      <c r="S88" s="31">
        <v>900</v>
      </c>
      <c r="T88" s="9"/>
      <c r="U88" s="19">
        <f t="shared" si="34"/>
        <v>952.3809523809523</v>
      </c>
      <c r="V88" s="17">
        <f t="shared" si="35"/>
        <v>1047.6190476190475</v>
      </c>
      <c r="W88" s="90">
        <f t="shared" si="36"/>
        <v>857.1428571428571</v>
      </c>
    </row>
    <row r="89" spans="1:23" ht="22.5" customHeight="1">
      <c r="A89" s="116" t="s">
        <v>232</v>
      </c>
      <c r="B89" s="116">
        <v>539</v>
      </c>
      <c r="C89" s="126" t="s">
        <v>168</v>
      </c>
      <c r="D89" s="194">
        <f>ROUNDDOWN(I89,-1)</f>
        <v>1150</v>
      </c>
      <c r="E89" s="195">
        <f t="shared" si="23"/>
        <v>1257.1</v>
      </c>
      <c r="F89" s="119" t="s">
        <v>10</v>
      </c>
      <c r="G89" s="125">
        <v>40507</v>
      </c>
      <c r="H89" s="122"/>
      <c r="I89" s="47">
        <f t="shared" si="24"/>
        <v>1152.3809523809523</v>
      </c>
      <c r="J89" s="51">
        <f t="shared" si="25"/>
        <v>1257.1428571428573</v>
      </c>
      <c r="K89" s="81">
        <f t="shared" si="26"/>
        <v>1047.6190476190477</v>
      </c>
      <c r="L89" s="42"/>
      <c r="M89" s="47">
        <f t="shared" si="31"/>
        <v>1131.4285714285713</v>
      </c>
      <c r="N89" s="51">
        <f t="shared" si="32"/>
        <v>1234.2857142857144</v>
      </c>
      <c r="O89" s="81">
        <f t="shared" si="33"/>
        <v>1028.5714285714284</v>
      </c>
      <c r="Q89" s="18">
        <v>1100</v>
      </c>
      <c r="R89" s="21">
        <v>1200</v>
      </c>
      <c r="S89" s="21">
        <v>1000</v>
      </c>
      <c r="T89" s="9"/>
      <c r="U89" s="19">
        <f t="shared" si="34"/>
        <v>1047.6190476190475</v>
      </c>
      <c r="V89" s="17">
        <f t="shared" si="35"/>
        <v>1142.857142857143</v>
      </c>
      <c r="W89" s="90">
        <f t="shared" si="36"/>
        <v>952.3809523809523</v>
      </c>
    </row>
    <row r="90" spans="1:23" ht="22.5" customHeight="1">
      <c r="A90" s="116"/>
      <c r="B90" s="128">
        <v>540</v>
      </c>
      <c r="C90" s="118" t="s">
        <v>439</v>
      </c>
      <c r="D90" s="194">
        <f>ROUNDDOWN(I90,0)</f>
        <v>2514</v>
      </c>
      <c r="E90" s="195">
        <f t="shared" si="23"/>
        <v>2860</v>
      </c>
      <c r="F90" s="119" t="s">
        <v>10</v>
      </c>
      <c r="G90" s="125">
        <v>41246</v>
      </c>
      <c r="H90" s="122"/>
      <c r="I90" s="47">
        <f t="shared" si="24"/>
        <v>2514.2857142857147</v>
      </c>
      <c r="J90" s="51">
        <f t="shared" si="25"/>
        <v>2860.0000000000005</v>
      </c>
      <c r="K90" s="81">
        <f t="shared" si="26"/>
        <v>2420</v>
      </c>
      <c r="L90" s="42"/>
      <c r="M90" s="47">
        <f t="shared" si="31"/>
        <v>2468.571428571429</v>
      </c>
      <c r="N90" s="51">
        <f t="shared" si="32"/>
        <v>2808</v>
      </c>
      <c r="O90" s="81">
        <f t="shared" si="33"/>
        <v>2376</v>
      </c>
      <c r="Q90" s="18">
        <v>2400</v>
      </c>
      <c r="R90" s="21">
        <v>2730</v>
      </c>
      <c r="S90" s="21">
        <v>2310</v>
      </c>
      <c r="T90" s="9"/>
      <c r="U90" s="19">
        <f t="shared" si="34"/>
        <v>2285.714285714286</v>
      </c>
      <c r="V90" s="17">
        <f t="shared" si="35"/>
        <v>2600</v>
      </c>
      <c r="W90" s="90">
        <f t="shared" si="36"/>
        <v>2200</v>
      </c>
    </row>
    <row r="91" spans="1:23" ht="22.5" customHeight="1">
      <c r="A91" s="116"/>
      <c r="B91" s="116">
        <v>541</v>
      </c>
      <c r="C91" s="165" t="s">
        <v>261</v>
      </c>
      <c r="D91" s="194">
        <f>ROUNDDOWN(I91,-1)</f>
        <v>5700</v>
      </c>
      <c r="E91" s="195">
        <f t="shared" si="23"/>
        <v>5940</v>
      </c>
      <c r="F91" s="119" t="s">
        <v>10</v>
      </c>
      <c r="G91" s="125">
        <v>42724</v>
      </c>
      <c r="H91" s="122"/>
      <c r="I91" s="47">
        <f t="shared" si="24"/>
        <v>5709.523809523809</v>
      </c>
      <c r="J91" s="51">
        <f t="shared" si="25"/>
        <v>5940.000000000001</v>
      </c>
      <c r="K91" s="81">
        <f t="shared" si="26"/>
        <v>5500</v>
      </c>
      <c r="L91" s="42"/>
      <c r="M91" s="47">
        <f t="shared" si="31"/>
        <v>5605.714285714285</v>
      </c>
      <c r="N91" s="51">
        <f t="shared" si="32"/>
        <v>5832</v>
      </c>
      <c r="O91" s="81">
        <f t="shared" si="33"/>
        <v>5400</v>
      </c>
      <c r="Q91" s="18">
        <v>5450</v>
      </c>
      <c r="R91" s="15">
        <v>5670</v>
      </c>
      <c r="S91" s="15">
        <v>5250</v>
      </c>
      <c r="T91" s="9"/>
      <c r="U91" s="19">
        <f t="shared" si="34"/>
        <v>5190.47619047619</v>
      </c>
      <c r="V91" s="17">
        <f t="shared" si="35"/>
        <v>5400</v>
      </c>
      <c r="W91" s="90">
        <f t="shared" si="36"/>
        <v>5000</v>
      </c>
    </row>
    <row r="92" spans="1:23" ht="22.5" customHeight="1">
      <c r="A92" s="116"/>
      <c r="B92" s="116">
        <v>542</v>
      </c>
      <c r="C92" s="134" t="s">
        <v>262</v>
      </c>
      <c r="D92" s="194">
        <f>ROUNDDOWN(I92,-1)</f>
        <v>2400</v>
      </c>
      <c r="E92" s="195">
        <f t="shared" si="23"/>
        <v>2420</v>
      </c>
      <c r="F92" s="119" t="s">
        <v>10</v>
      </c>
      <c r="G92" s="125">
        <v>42724</v>
      </c>
      <c r="H92" s="122"/>
      <c r="I92" s="47">
        <f t="shared" si="24"/>
        <v>2409.5238095238096</v>
      </c>
      <c r="J92" s="51">
        <f t="shared" si="25"/>
        <v>2420</v>
      </c>
      <c r="K92" s="81">
        <f t="shared" si="26"/>
        <v>2357.1428571428573</v>
      </c>
      <c r="L92" s="42"/>
      <c r="M92" s="47">
        <f t="shared" si="31"/>
        <v>2365.714285714286</v>
      </c>
      <c r="N92" s="51">
        <f t="shared" si="32"/>
        <v>2376</v>
      </c>
      <c r="O92" s="81">
        <f t="shared" si="33"/>
        <v>2314.285714285714</v>
      </c>
      <c r="Q92" s="18">
        <v>2300</v>
      </c>
      <c r="R92" s="15">
        <v>2310</v>
      </c>
      <c r="S92" s="15">
        <v>2250</v>
      </c>
      <c r="T92" s="9"/>
      <c r="U92" s="19">
        <f t="shared" si="34"/>
        <v>2190.4761904761904</v>
      </c>
      <c r="V92" s="17">
        <f t="shared" si="35"/>
        <v>2200</v>
      </c>
      <c r="W92" s="90">
        <f t="shared" si="36"/>
        <v>2142.8571428571427</v>
      </c>
    </row>
    <row r="93" spans="1:23" ht="22.5" customHeight="1">
      <c r="A93" s="116"/>
      <c r="B93" s="116">
        <v>538</v>
      </c>
      <c r="C93" s="134" t="s">
        <v>277</v>
      </c>
      <c r="D93" s="194">
        <f>ROUNDDOWN(I93,-1)</f>
        <v>2300</v>
      </c>
      <c r="E93" s="195">
        <f t="shared" si="23"/>
        <v>2640</v>
      </c>
      <c r="F93" s="119" t="s">
        <v>10</v>
      </c>
      <c r="G93" s="148">
        <v>43001</v>
      </c>
      <c r="H93" s="122"/>
      <c r="I93" s="47">
        <v>2305</v>
      </c>
      <c r="J93" s="51">
        <f t="shared" si="25"/>
        <v>2640</v>
      </c>
      <c r="K93" s="81">
        <f t="shared" si="26"/>
        <v>2147.6190476190477</v>
      </c>
      <c r="L93" s="42"/>
      <c r="M93" s="47">
        <f t="shared" si="31"/>
        <v>2262.8571428571427</v>
      </c>
      <c r="N93" s="51">
        <f t="shared" si="32"/>
        <v>2592</v>
      </c>
      <c r="O93" s="81">
        <f t="shared" si="33"/>
        <v>2108.5714285714284</v>
      </c>
      <c r="Q93" s="18">
        <v>2200</v>
      </c>
      <c r="R93" s="15">
        <v>2520</v>
      </c>
      <c r="S93" s="15">
        <v>2050</v>
      </c>
      <c r="T93" s="9"/>
      <c r="U93" s="19">
        <f t="shared" si="34"/>
        <v>2095.238095238095</v>
      </c>
      <c r="V93" s="17">
        <f t="shared" si="35"/>
        <v>2400</v>
      </c>
      <c r="W93" s="90">
        <f t="shared" si="36"/>
        <v>1952.3809523809523</v>
      </c>
    </row>
    <row r="94" spans="1:23" ht="22.5" customHeight="1">
      <c r="A94" s="116"/>
      <c r="B94" s="116">
        <v>550</v>
      </c>
      <c r="C94" s="165" t="s">
        <v>412</v>
      </c>
      <c r="D94" s="194">
        <f>ROUNDDOWN(I94,-1)</f>
        <v>5230</v>
      </c>
      <c r="E94" s="195">
        <f t="shared" si="23"/>
        <v>5940</v>
      </c>
      <c r="F94" s="119" t="s">
        <v>10</v>
      </c>
      <c r="G94" s="120" t="s">
        <v>403</v>
      </c>
      <c r="H94" s="122"/>
      <c r="I94" s="47">
        <f t="shared" si="24"/>
        <v>5238.095238095238</v>
      </c>
      <c r="J94" s="51">
        <f t="shared" si="25"/>
        <v>5940.000000000001</v>
      </c>
      <c r="K94" s="81">
        <f t="shared" si="26"/>
        <v>5028.571428571429</v>
      </c>
      <c r="L94" s="42"/>
      <c r="M94" s="47">
        <f t="shared" si="31"/>
        <v>5142.857142857143</v>
      </c>
      <c r="N94" s="51">
        <f t="shared" si="32"/>
        <v>5832</v>
      </c>
      <c r="O94" s="81">
        <f t="shared" si="33"/>
        <v>4937.142857142858</v>
      </c>
      <c r="Q94" s="18">
        <v>5000</v>
      </c>
      <c r="R94" s="15">
        <v>5670</v>
      </c>
      <c r="S94" s="15">
        <v>4800</v>
      </c>
      <c r="T94" s="9"/>
      <c r="U94" s="19">
        <f t="shared" si="34"/>
        <v>4761.9047619047615</v>
      </c>
      <c r="V94" s="17">
        <f t="shared" si="35"/>
        <v>5400</v>
      </c>
      <c r="W94" s="90">
        <f t="shared" si="36"/>
        <v>4571.428571428572</v>
      </c>
    </row>
    <row r="95" spans="1:23" ht="22.5" customHeight="1" thickBot="1">
      <c r="A95" s="141"/>
      <c r="B95" s="141">
        <v>551</v>
      </c>
      <c r="C95" s="153" t="s">
        <v>413</v>
      </c>
      <c r="D95" s="200">
        <f>ROUNDDOWN(I95,-1)</f>
        <v>3030</v>
      </c>
      <c r="E95" s="201">
        <f t="shared" si="23"/>
        <v>3080</v>
      </c>
      <c r="F95" s="144" t="s">
        <v>10</v>
      </c>
      <c r="G95" s="154" t="s">
        <v>403</v>
      </c>
      <c r="H95" s="122"/>
      <c r="I95" s="47">
        <f t="shared" si="24"/>
        <v>3038.0952380952385</v>
      </c>
      <c r="J95" s="51">
        <f t="shared" si="25"/>
        <v>3080.0000000000005</v>
      </c>
      <c r="K95" s="81">
        <f t="shared" si="26"/>
        <v>2985.714285714286</v>
      </c>
      <c r="L95" s="42"/>
      <c r="M95" s="47">
        <f t="shared" si="31"/>
        <v>2982.857142857143</v>
      </c>
      <c r="N95" s="51">
        <f t="shared" si="32"/>
        <v>3024</v>
      </c>
      <c r="O95" s="81">
        <f t="shared" si="33"/>
        <v>2931.4285714285716</v>
      </c>
      <c r="Q95" s="18">
        <v>2900</v>
      </c>
      <c r="R95" s="15">
        <v>2940</v>
      </c>
      <c r="S95" s="15">
        <v>2850</v>
      </c>
      <c r="T95" s="9"/>
      <c r="U95" s="19">
        <f t="shared" si="34"/>
        <v>2761.904761904762</v>
      </c>
      <c r="V95" s="17">
        <f t="shared" si="35"/>
        <v>2800</v>
      </c>
      <c r="W95" s="90">
        <f t="shared" si="36"/>
        <v>2714.285714285714</v>
      </c>
    </row>
    <row r="96" spans="1:23" ht="22.5" customHeight="1">
      <c r="A96" s="116"/>
      <c r="B96" s="166">
        <v>303</v>
      </c>
      <c r="C96" s="123" t="s">
        <v>250</v>
      </c>
      <c r="D96" s="202">
        <f aca="true" t="shared" si="37" ref="D96:D108">ROUNDDOWN(I96,-1)</f>
        <v>870</v>
      </c>
      <c r="E96" s="203">
        <f aca="true" t="shared" si="38" ref="E96:E143">ROUNDDOWN(J96,1)</f>
        <v>1100</v>
      </c>
      <c r="F96" s="164" t="s">
        <v>10</v>
      </c>
      <c r="G96" s="120">
        <v>42578</v>
      </c>
      <c r="H96" s="122"/>
      <c r="I96" s="66">
        <f t="shared" si="24"/>
        <v>876.7</v>
      </c>
      <c r="J96" s="67">
        <f t="shared" si="25"/>
        <v>1100</v>
      </c>
      <c r="K96" s="84">
        <f t="shared" si="26"/>
        <v>770.0000000000001</v>
      </c>
      <c r="L96" s="42"/>
      <c r="M96" s="66">
        <f t="shared" si="31"/>
        <v>860.7600000000001</v>
      </c>
      <c r="N96" s="67">
        <f t="shared" si="32"/>
        <v>1080</v>
      </c>
      <c r="O96" s="84">
        <f t="shared" si="33"/>
        <v>756</v>
      </c>
      <c r="Q96" s="70">
        <v>836.8</v>
      </c>
      <c r="R96" s="20">
        <v>1050</v>
      </c>
      <c r="S96" s="20">
        <v>735</v>
      </c>
      <c r="T96" s="9"/>
      <c r="U96" s="19">
        <v>797</v>
      </c>
      <c r="V96" s="17">
        <v>1000</v>
      </c>
      <c r="W96" s="90">
        <v>700</v>
      </c>
    </row>
    <row r="97" spans="1:23" ht="22.5" customHeight="1">
      <c r="A97" s="116"/>
      <c r="B97" s="116">
        <v>304</v>
      </c>
      <c r="C97" s="127" t="s">
        <v>71</v>
      </c>
      <c r="D97" s="194">
        <f t="shared" si="37"/>
        <v>1320</v>
      </c>
      <c r="E97" s="195">
        <f t="shared" si="38"/>
        <v>1650</v>
      </c>
      <c r="F97" s="119" t="s">
        <v>15</v>
      </c>
      <c r="G97" s="125">
        <v>35716</v>
      </c>
      <c r="H97" s="122"/>
      <c r="I97" s="47">
        <f t="shared" si="24"/>
        <v>1320</v>
      </c>
      <c r="J97" s="51">
        <f t="shared" si="25"/>
        <v>1650.0000000000002</v>
      </c>
      <c r="K97" s="81">
        <f t="shared" si="26"/>
        <v>1210</v>
      </c>
      <c r="L97" s="42"/>
      <c r="M97" s="47">
        <f t="shared" si="31"/>
        <v>1296</v>
      </c>
      <c r="N97" s="51">
        <f t="shared" si="32"/>
        <v>1620</v>
      </c>
      <c r="O97" s="81">
        <f t="shared" si="33"/>
        <v>1188</v>
      </c>
      <c r="Q97" s="18">
        <v>1260</v>
      </c>
      <c r="R97" s="15">
        <v>1575</v>
      </c>
      <c r="S97" s="15">
        <v>1155</v>
      </c>
      <c r="T97" s="9"/>
      <c r="U97" s="19">
        <f t="shared" si="34"/>
        <v>1200</v>
      </c>
      <c r="V97" s="17">
        <f t="shared" si="35"/>
        <v>1500</v>
      </c>
      <c r="W97" s="90">
        <f t="shared" si="36"/>
        <v>1100</v>
      </c>
    </row>
    <row r="98" spans="1:23" ht="22.5" customHeight="1">
      <c r="A98" s="116"/>
      <c r="B98" s="116">
        <v>309</v>
      </c>
      <c r="C98" s="127" t="s">
        <v>72</v>
      </c>
      <c r="D98" s="194">
        <f t="shared" si="37"/>
        <v>1100</v>
      </c>
      <c r="E98" s="195">
        <f t="shared" si="38"/>
        <v>1320</v>
      </c>
      <c r="F98" s="119" t="s">
        <v>10</v>
      </c>
      <c r="G98" s="125">
        <v>31463</v>
      </c>
      <c r="H98" s="122"/>
      <c r="I98" s="47">
        <f t="shared" si="24"/>
        <v>1100</v>
      </c>
      <c r="J98" s="51">
        <f t="shared" si="25"/>
        <v>1320</v>
      </c>
      <c r="K98" s="81">
        <f t="shared" si="26"/>
        <v>990.0000000000001</v>
      </c>
      <c r="L98" s="42"/>
      <c r="M98" s="47">
        <f t="shared" si="31"/>
        <v>1080</v>
      </c>
      <c r="N98" s="51">
        <f t="shared" si="32"/>
        <v>1296</v>
      </c>
      <c r="O98" s="81">
        <f t="shared" si="33"/>
        <v>972.0000000000001</v>
      </c>
      <c r="Q98" s="18">
        <v>1050</v>
      </c>
      <c r="R98" s="15">
        <v>1260</v>
      </c>
      <c r="S98" s="15">
        <v>945</v>
      </c>
      <c r="T98" s="9"/>
      <c r="U98" s="19">
        <f t="shared" si="34"/>
        <v>1000</v>
      </c>
      <c r="V98" s="17">
        <f t="shared" si="35"/>
        <v>1200</v>
      </c>
      <c r="W98" s="90">
        <f t="shared" si="36"/>
        <v>900</v>
      </c>
    </row>
    <row r="99" spans="1:23" ht="22.5" customHeight="1">
      <c r="A99" s="116" t="s">
        <v>4</v>
      </c>
      <c r="B99" s="116">
        <v>310</v>
      </c>
      <c r="C99" s="127" t="s">
        <v>73</v>
      </c>
      <c r="D99" s="194">
        <f t="shared" si="37"/>
        <v>1310</v>
      </c>
      <c r="E99" s="195">
        <f t="shared" si="38"/>
        <v>1540</v>
      </c>
      <c r="F99" s="119" t="s">
        <v>10</v>
      </c>
      <c r="G99" s="119" t="s">
        <v>166</v>
      </c>
      <c r="H99" s="115"/>
      <c r="I99" s="47">
        <f t="shared" si="24"/>
        <v>1318.952380952381</v>
      </c>
      <c r="J99" s="51">
        <f t="shared" si="25"/>
        <v>1540.0000000000002</v>
      </c>
      <c r="K99" s="81">
        <f t="shared" si="26"/>
        <v>1210</v>
      </c>
      <c r="M99" s="47">
        <f t="shared" si="31"/>
        <v>1294.9714285714285</v>
      </c>
      <c r="N99" s="51">
        <f t="shared" si="32"/>
        <v>1512</v>
      </c>
      <c r="O99" s="81">
        <f t="shared" si="33"/>
        <v>1188</v>
      </c>
      <c r="Q99" s="18">
        <v>1259</v>
      </c>
      <c r="R99" s="15">
        <v>1470</v>
      </c>
      <c r="S99" s="23">
        <v>1155</v>
      </c>
      <c r="T99" s="9"/>
      <c r="U99" s="19">
        <f t="shared" si="34"/>
        <v>1199.047619047619</v>
      </c>
      <c r="V99" s="17">
        <f t="shared" si="35"/>
        <v>1400</v>
      </c>
      <c r="W99" s="90">
        <f t="shared" si="36"/>
        <v>1100</v>
      </c>
    </row>
    <row r="100" spans="1:23" ht="22.5" customHeight="1">
      <c r="A100" s="116"/>
      <c r="B100" s="116">
        <v>311</v>
      </c>
      <c r="C100" s="127" t="s">
        <v>74</v>
      </c>
      <c r="D100" s="194">
        <f t="shared" si="37"/>
        <v>2300</v>
      </c>
      <c r="E100" s="195">
        <f t="shared" si="38"/>
        <v>2409</v>
      </c>
      <c r="F100" s="119" t="s">
        <v>10</v>
      </c>
      <c r="G100" s="125">
        <v>35598</v>
      </c>
      <c r="H100" s="122"/>
      <c r="I100" s="47">
        <f t="shared" si="24"/>
        <v>2304.7619047619046</v>
      </c>
      <c r="J100" s="51">
        <f t="shared" si="25"/>
        <v>2409</v>
      </c>
      <c r="K100" s="81">
        <f t="shared" si="26"/>
        <v>2200</v>
      </c>
      <c r="L100" s="42"/>
      <c r="M100" s="47">
        <f t="shared" si="31"/>
        <v>2262.8571428571427</v>
      </c>
      <c r="N100" s="51">
        <f t="shared" si="32"/>
        <v>2365.2000000000003</v>
      </c>
      <c r="O100" s="81">
        <f t="shared" si="33"/>
        <v>2160</v>
      </c>
      <c r="Q100" s="18">
        <v>2200</v>
      </c>
      <c r="R100" s="15">
        <v>2299.5</v>
      </c>
      <c r="S100" s="23">
        <v>2100</v>
      </c>
      <c r="T100" s="9"/>
      <c r="U100" s="19">
        <f t="shared" si="34"/>
        <v>2095.238095238095</v>
      </c>
      <c r="V100" s="17">
        <f t="shared" si="35"/>
        <v>2190</v>
      </c>
      <c r="W100" s="90">
        <f t="shared" si="36"/>
        <v>2000</v>
      </c>
    </row>
    <row r="101" spans="1:23" ht="22.5" customHeight="1">
      <c r="A101" s="116"/>
      <c r="B101" s="116">
        <v>312</v>
      </c>
      <c r="C101" s="127" t="s">
        <v>75</v>
      </c>
      <c r="D101" s="202">
        <f t="shared" si="37"/>
        <v>2300</v>
      </c>
      <c r="E101" s="195">
        <f t="shared" si="38"/>
        <v>2409</v>
      </c>
      <c r="F101" s="124" t="s">
        <v>10</v>
      </c>
      <c r="G101" s="120">
        <v>34790</v>
      </c>
      <c r="H101" s="122"/>
      <c r="I101" s="47">
        <f t="shared" si="24"/>
        <v>2304.7619047619046</v>
      </c>
      <c r="J101" s="51">
        <f t="shared" si="25"/>
        <v>2409</v>
      </c>
      <c r="K101" s="81">
        <f t="shared" si="26"/>
        <v>2200</v>
      </c>
      <c r="L101" s="42"/>
      <c r="M101" s="47">
        <f t="shared" si="31"/>
        <v>2262.8571428571427</v>
      </c>
      <c r="N101" s="51">
        <f t="shared" si="32"/>
        <v>2365.2000000000003</v>
      </c>
      <c r="O101" s="81">
        <f t="shared" si="33"/>
        <v>2160</v>
      </c>
      <c r="Q101" s="18">
        <v>2200</v>
      </c>
      <c r="R101" s="15">
        <v>2299.5</v>
      </c>
      <c r="S101" s="23">
        <v>2100</v>
      </c>
      <c r="T101" s="9"/>
      <c r="U101" s="19">
        <f t="shared" si="34"/>
        <v>2095.238095238095</v>
      </c>
      <c r="V101" s="17">
        <f t="shared" si="35"/>
        <v>2190</v>
      </c>
      <c r="W101" s="90">
        <f t="shared" si="36"/>
        <v>2000</v>
      </c>
    </row>
    <row r="102" spans="1:23" ht="22.5" customHeight="1">
      <c r="A102" s="116" t="s">
        <v>5</v>
      </c>
      <c r="B102" s="116">
        <v>313</v>
      </c>
      <c r="C102" s="126" t="s">
        <v>76</v>
      </c>
      <c r="D102" s="194">
        <f t="shared" si="37"/>
        <v>2510</v>
      </c>
      <c r="E102" s="195">
        <f t="shared" si="38"/>
        <v>2619</v>
      </c>
      <c r="F102" s="119" t="s">
        <v>10</v>
      </c>
      <c r="G102" s="125">
        <v>36880</v>
      </c>
      <c r="H102" s="122"/>
      <c r="I102" s="47">
        <f t="shared" si="24"/>
        <v>2514.2857142857147</v>
      </c>
      <c r="J102" s="51">
        <f t="shared" si="25"/>
        <v>2619.047619047619</v>
      </c>
      <c r="K102" s="81">
        <f t="shared" si="26"/>
        <v>2409.5238095238096</v>
      </c>
      <c r="L102" s="42"/>
      <c r="M102" s="47">
        <f t="shared" si="31"/>
        <v>2468.571428571429</v>
      </c>
      <c r="N102" s="51">
        <f t="shared" si="32"/>
        <v>2571.4285714285716</v>
      </c>
      <c r="O102" s="81">
        <f t="shared" si="33"/>
        <v>2365.714285714286</v>
      </c>
      <c r="Q102" s="18">
        <v>2400</v>
      </c>
      <c r="R102" s="15">
        <v>2500</v>
      </c>
      <c r="S102" s="23">
        <v>2300</v>
      </c>
      <c r="T102" s="9"/>
      <c r="U102" s="19">
        <f t="shared" si="34"/>
        <v>2285.714285714286</v>
      </c>
      <c r="V102" s="17">
        <f t="shared" si="35"/>
        <v>2380.9523809523807</v>
      </c>
      <c r="W102" s="90">
        <f t="shared" si="36"/>
        <v>2190.4761904761904</v>
      </c>
    </row>
    <row r="103" spans="1:23" ht="22.5" customHeight="1">
      <c r="A103" s="116"/>
      <c r="B103" s="116">
        <v>314</v>
      </c>
      <c r="C103" s="136" t="s">
        <v>77</v>
      </c>
      <c r="D103" s="194">
        <f t="shared" si="37"/>
        <v>990</v>
      </c>
      <c r="E103" s="195">
        <f t="shared" si="38"/>
        <v>1100</v>
      </c>
      <c r="F103" s="124" t="s">
        <v>12</v>
      </c>
      <c r="G103" s="167" t="s">
        <v>37</v>
      </c>
      <c r="H103" s="115"/>
      <c r="I103" s="47">
        <f t="shared" si="24"/>
        <v>990.0000000000001</v>
      </c>
      <c r="J103" s="51">
        <f t="shared" si="25"/>
        <v>1100</v>
      </c>
      <c r="K103" s="81">
        <f t="shared" si="26"/>
        <v>880.0000000000001</v>
      </c>
      <c r="M103" s="47">
        <f t="shared" si="31"/>
        <v>972.0000000000001</v>
      </c>
      <c r="N103" s="51">
        <f t="shared" si="32"/>
        <v>1080</v>
      </c>
      <c r="O103" s="81">
        <f t="shared" si="33"/>
        <v>864</v>
      </c>
      <c r="Q103" s="18">
        <v>945</v>
      </c>
      <c r="R103" s="15">
        <v>1050</v>
      </c>
      <c r="S103" s="23">
        <v>840</v>
      </c>
      <c r="T103" s="9"/>
      <c r="U103" s="19">
        <f t="shared" si="34"/>
        <v>900</v>
      </c>
      <c r="V103" s="17">
        <f t="shared" si="35"/>
        <v>1000</v>
      </c>
      <c r="W103" s="90">
        <f t="shared" si="36"/>
        <v>800</v>
      </c>
    </row>
    <row r="104" spans="1:23" ht="22.5" customHeight="1">
      <c r="A104" s="116"/>
      <c r="B104" s="116">
        <v>400</v>
      </c>
      <c r="C104" s="136" t="s">
        <v>78</v>
      </c>
      <c r="D104" s="194">
        <f t="shared" si="37"/>
        <v>2860</v>
      </c>
      <c r="E104" s="195">
        <f t="shared" si="38"/>
        <v>3520</v>
      </c>
      <c r="F104" s="124" t="s">
        <v>12</v>
      </c>
      <c r="G104" s="124"/>
      <c r="H104" s="115"/>
      <c r="I104" s="47">
        <f t="shared" si="24"/>
        <v>2860.0000000000005</v>
      </c>
      <c r="J104" s="51">
        <f t="shared" si="25"/>
        <v>3520.0000000000005</v>
      </c>
      <c r="K104" s="81">
        <f t="shared" si="26"/>
        <v>2640</v>
      </c>
      <c r="M104" s="66">
        <f t="shared" si="31"/>
        <v>2808</v>
      </c>
      <c r="N104" s="51">
        <f t="shared" si="32"/>
        <v>3456</v>
      </c>
      <c r="O104" s="81">
        <f t="shared" si="33"/>
        <v>2592</v>
      </c>
      <c r="Q104" s="70">
        <v>2730</v>
      </c>
      <c r="R104" s="20">
        <v>3360</v>
      </c>
      <c r="S104" s="20">
        <v>2520</v>
      </c>
      <c r="T104" s="9"/>
      <c r="U104" s="19">
        <f t="shared" si="34"/>
        <v>2600</v>
      </c>
      <c r="V104" s="17">
        <f t="shared" si="35"/>
        <v>3200</v>
      </c>
      <c r="W104" s="90">
        <f t="shared" si="36"/>
        <v>2400</v>
      </c>
    </row>
    <row r="105" spans="1:23" ht="22.5" customHeight="1">
      <c r="A105" s="116" t="s">
        <v>3</v>
      </c>
      <c r="B105" s="116">
        <v>401</v>
      </c>
      <c r="C105" s="126" t="s">
        <v>79</v>
      </c>
      <c r="D105" s="194">
        <f t="shared" si="37"/>
        <v>3520</v>
      </c>
      <c r="E105" s="195">
        <f t="shared" si="38"/>
        <v>3960</v>
      </c>
      <c r="F105" s="124" t="s">
        <v>12</v>
      </c>
      <c r="G105" s="119"/>
      <c r="H105" s="115"/>
      <c r="I105" s="47">
        <f t="shared" si="24"/>
        <v>3520.0000000000005</v>
      </c>
      <c r="J105" s="51">
        <f t="shared" si="25"/>
        <v>3960.0000000000005</v>
      </c>
      <c r="K105" s="81">
        <f t="shared" si="26"/>
        <v>3080.0000000000005</v>
      </c>
      <c r="M105" s="47">
        <f t="shared" si="31"/>
        <v>3456</v>
      </c>
      <c r="N105" s="51">
        <f t="shared" si="32"/>
        <v>3888.0000000000005</v>
      </c>
      <c r="O105" s="81">
        <f t="shared" si="33"/>
        <v>3024</v>
      </c>
      <c r="Q105" s="18">
        <v>3360</v>
      </c>
      <c r="R105" s="15">
        <v>3780</v>
      </c>
      <c r="S105" s="15">
        <v>2940</v>
      </c>
      <c r="T105" s="9"/>
      <c r="U105" s="19">
        <f t="shared" si="34"/>
        <v>3200</v>
      </c>
      <c r="V105" s="17">
        <f t="shared" si="35"/>
        <v>3600</v>
      </c>
      <c r="W105" s="90">
        <f t="shared" si="36"/>
        <v>2800</v>
      </c>
    </row>
    <row r="106" spans="1:23" ht="22.5" customHeight="1">
      <c r="A106" s="116"/>
      <c r="B106" s="116">
        <v>402</v>
      </c>
      <c r="C106" s="126" t="s">
        <v>80</v>
      </c>
      <c r="D106" s="194">
        <f t="shared" si="37"/>
        <v>6170</v>
      </c>
      <c r="E106" s="195">
        <f t="shared" si="38"/>
        <v>7270.4</v>
      </c>
      <c r="F106" s="124" t="s">
        <v>12</v>
      </c>
      <c r="G106" s="119"/>
      <c r="H106" s="115"/>
      <c r="I106" s="47">
        <v>6171</v>
      </c>
      <c r="J106" s="51">
        <f t="shared" si="25"/>
        <v>7270.476190476191</v>
      </c>
      <c r="K106" s="81">
        <f t="shared" si="26"/>
        <v>5510.476190476191</v>
      </c>
      <c r="M106" s="47">
        <f t="shared" si="31"/>
        <v>6058.285714285715</v>
      </c>
      <c r="N106" s="51">
        <f t="shared" si="32"/>
        <v>7138.285714285715</v>
      </c>
      <c r="O106" s="81">
        <f t="shared" si="33"/>
        <v>5410.285714285715</v>
      </c>
      <c r="Q106" s="18">
        <v>5890</v>
      </c>
      <c r="R106" s="15">
        <v>6940</v>
      </c>
      <c r="S106" s="15">
        <v>5260</v>
      </c>
      <c r="T106" s="9"/>
      <c r="U106" s="19">
        <f t="shared" si="34"/>
        <v>5609.523809523809</v>
      </c>
      <c r="V106" s="17">
        <f t="shared" si="35"/>
        <v>6609.523809523809</v>
      </c>
      <c r="W106" s="90">
        <f t="shared" si="36"/>
        <v>5009.523809523809</v>
      </c>
    </row>
    <row r="107" spans="1:23" ht="22.5" customHeight="1">
      <c r="A107" s="116"/>
      <c r="B107" s="116">
        <v>403</v>
      </c>
      <c r="C107" s="126" t="s">
        <v>81</v>
      </c>
      <c r="D107" s="194">
        <f t="shared" si="37"/>
        <v>580</v>
      </c>
      <c r="E107" s="195">
        <f t="shared" si="38"/>
        <v>660</v>
      </c>
      <c r="F107" s="124" t="s">
        <v>12</v>
      </c>
      <c r="G107" s="119"/>
      <c r="H107" s="115"/>
      <c r="I107" s="47">
        <f t="shared" si="24"/>
        <v>586.6666666666666</v>
      </c>
      <c r="J107" s="51">
        <f t="shared" si="25"/>
        <v>660</v>
      </c>
      <c r="K107" s="81">
        <f t="shared" si="26"/>
        <v>544.7619047619048</v>
      </c>
      <c r="M107" s="47">
        <f t="shared" si="31"/>
        <v>576</v>
      </c>
      <c r="N107" s="51">
        <f t="shared" si="32"/>
        <v>648</v>
      </c>
      <c r="O107" s="81">
        <f t="shared" si="33"/>
        <v>534.8571428571429</v>
      </c>
      <c r="Q107" s="18">
        <v>560</v>
      </c>
      <c r="R107" s="15">
        <v>630</v>
      </c>
      <c r="S107" s="15">
        <v>520</v>
      </c>
      <c r="T107" s="9"/>
      <c r="U107" s="19">
        <f t="shared" si="34"/>
        <v>533.3333333333333</v>
      </c>
      <c r="V107" s="17">
        <f t="shared" si="35"/>
        <v>600</v>
      </c>
      <c r="W107" s="90">
        <f t="shared" si="36"/>
        <v>495.23809523809524</v>
      </c>
    </row>
    <row r="108" spans="1:23" ht="22.5" customHeight="1">
      <c r="A108" s="136" t="s">
        <v>7</v>
      </c>
      <c r="B108" s="136">
        <v>404</v>
      </c>
      <c r="C108" s="126" t="s">
        <v>82</v>
      </c>
      <c r="D108" s="194">
        <f t="shared" si="37"/>
        <v>580</v>
      </c>
      <c r="E108" s="195">
        <f t="shared" si="38"/>
        <v>660</v>
      </c>
      <c r="F108" s="124" t="s">
        <v>12</v>
      </c>
      <c r="G108" s="119"/>
      <c r="H108" s="115"/>
      <c r="I108" s="47">
        <f t="shared" si="24"/>
        <v>586.6666666666666</v>
      </c>
      <c r="J108" s="51">
        <f t="shared" si="25"/>
        <v>660</v>
      </c>
      <c r="K108" s="81">
        <f t="shared" si="26"/>
        <v>544.7619047619048</v>
      </c>
      <c r="M108" s="47">
        <f t="shared" si="31"/>
        <v>576</v>
      </c>
      <c r="N108" s="51">
        <f t="shared" si="32"/>
        <v>648</v>
      </c>
      <c r="O108" s="81">
        <f t="shared" si="33"/>
        <v>534.8571428571429</v>
      </c>
      <c r="Q108" s="18">
        <v>560</v>
      </c>
      <c r="R108" s="15">
        <v>630</v>
      </c>
      <c r="S108" s="15">
        <v>520</v>
      </c>
      <c r="T108" s="9"/>
      <c r="U108" s="19">
        <f t="shared" si="34"/>
        <v>533.3333333333333</v>
      </c>
      <c r="V108" s="17">
        <f t="shared" si="35"/>
        <v>600</v>
      </c>
      <c r="W108" s="90">
        <f t="shared" si="36"/>
        <v>495.23809523809524</v>
      </c>
    </row>
    <row r="109" spans="1:23" ht="22.5" customHeight="1">
      <c r="A109" s="116"/>
      <c r="B109" s="128">
        <v>405</v>
      </c>
      <c r="C109" s="118" t="s">
        <v>218</v>
      </c>
      <c r="D109" s="206">
        <f aca="true" t="shared" si="39" ref="D109:E111">ROUNDDOWN(M109,0)</f>
        <v>800</v>
      </c>
      <c r="E109" s="207">
        <f t="shared" si="39"/>
        <v>800</v>
      </c>
      <c r="F109" s="124" t="s">
        <v>12</v>
      </c>
      <c r="G109" s="130"/>
      <c r="H109" s="168"/>
      <c r="I109" s="47">
        <f t="shared" si="24"/>
        <v>815.0476190476192</v>
      </c>
      <c r="J109" s="51">
        <f t="shared" si="25"/>
        <v>815.0476190476192</v>
      </c>
      <c r="K109" s="81">
        <f t="shared" si="26"/>
        <v>815.0476190476192</v>
      </c>
      <c r="M109" s="47">
        <f t="shared" si="31"/>
        <v>800.2285714285715</v>
      </c>
      <c r="N109" s="51">
        <f t="shared" si="32"/>
        <v>800.2285714285715</v>
      </c>
      <c r="O109" s="81">
        <f t="shared" si="33"/>
        <v>800.2285714285715</v>
      </c>
      <c r="Q109" s="72">
        <v>778</v>
      </c>
      <c r="R109" s="21">
        <v>778</v>
      </c>
      <c r="S109" s="21">
        <v>778</v>
      </c>
      <c r="T109" s="9"/>
      <c r="U109" s="19">
        <f t="shared" si="34"/>
        <v>740.952380952381</v>
      </c>
      <c r="V109" s="17">
        <f t="shared" si="35"/>
        <v>740.952380952381</v>
      </c>
      <c r="W109" s="90">
        <f t="shared" si="36"/>
        <v>740.952380952381</v>
      </c>
    </row>
    <row r="110" spans="1:23" ht="22.5" customHeight="1">
      <c r="A110" s="116" t="s">
        <v>7</v>
      </c>
      <c r="B110" s="128">
        <v>407</v>
      </c>
      <c r="C110" s="118" t="s">
        <v>414</v>
      </c>
      <c r="D110" s="206">
        <f t="shared" si="39"/>
        <v>1600</v>
      </c>
      <c r="E110" s="207">
        <f t="shared" si="39"/>
        <v>1600</v>
      </c>
      <c r="F110" s="124" t="s">
        <v>12</v>
      </c>
      <c r="G110" s="130"/>
      <c r="H110" s="168"/>
      <c r="I110" s="47">
        <f t="shared" si="24"/>
        <v>1630.0952380952383</v>
      </c>
      <c r="J110" s="51">
        <f t="shared" si="25"/>
        <v>1630.0952380952383</v>
      </c>
      <c r="K110" s="81">
        <f t="shared" si="26"/>
        <v>1630.0952380952383</v>
      </c>
      <c r="M110" s="47">
        <f t="shared" si="31"/>
        <v>1600.457142857143</v>
      </c>
      <c r="N110" s="51">
        <f t="shared" si="32"/>
        <v>1600.457142857143</v>
      </c>
      <c r="O110" s="81">
        <f t="shared" si="33"/>
        <v>1600.457142857143</v>
      </c>
      <c r="Q110" s="72">
        <v>1556</v>
      </c>
      <c r="R110" s="21">
        <v>1556</v>
      </c>
      <c r="S110" s="21">
        <v>1556</v>
      </c>
      <c r="T110" s="9"/>
      <c r="U110" s="19">
        <f t="shared" si="34"/>
        <v>1481.904761904762</v>
      </c>
      <c r="V110" s="17">
        <f t="shared" si="35"/>
        <v>1481.904761904762</v>
      </c>
      <c r="W110" s="90">
        <f t="shared" si="36"/>
        <v>1481.904761904762</v>
      </c>
    </row>
    <row r="111" spans="1:23" ht="22.5" customHeight="1">
      <c r="A111" s="116"/>
      <c r="B111" s="128">
        <v>409</v>
      </c>
      <c r="C111" s="118" t="s">
        <v>219</v>
      </c>
      <c r="D111" s="206">
        <f t="shared" si="39"/>
        <v>10000</v>
      </c>
      <c r="E111" s="207">
        <f t="shared" si="39"/>
        <v>10000</v>
      </c>
      <c r="F111" s="130" t="s">
        <v>66</v>
      </c>
      <c r="G111" s="130"/>
      <c r="H111" s="168"/>
      <c r="I111" s="47">
        <v>10500</v>
      </c>
      <c r="J111" s="51">
        <v>10500</v>
      </c>
      <c r="K111" s="81">
        <v>10500</v>
      </c>
      <c r="M111" s="47">
        <f t="shared" si="31"/>
        <v>10000.800000000001</v>
      </c>
      <c r="N111" s="51">
        <f t="shared" si="32"/>
        <v>10000.800000000001</v>
      </c>
      <c r="O111" s="81">
        <f t="shared" si="33"/>
        <v>10000.800000000001</v>
      </c>
      <c r="Q111" s="72">
        <v>9723</v>
      </c>
      <c r="R111" s="21">
        <v>9723</v>
      </c>
      <c r="S111" s="21">
        <v>9723</v>
      </c>
      <c r="T111" s="9"/>
      <c r="U111" s="19">
        <f t="shared" si="34"/>
        <v>9260</v>
      </c>
      <c r="V111" s="17">
        <f t="shared" si="35"/>
        <v>9260</v>
      </c>
      <c r="W111" s="90">
        <f t="shared" si="36"/>
        <v>9260</v>
      </c>
    </row>
    <row r="112" spans="1:23" ht="22.5" customHeight="1">
      <c r="A112" s="116"/>
      <c r="B112" s="128">
        <v>418</v>
      </c>
      <c r="C112" s="126" t="s">
        <v>161</v>
      </c>
      <c r="D112" s="194">
        <f aca="true" t="shared" si="40" ref="D112:D143">ROUNDDOWN(I112,-1)</f>
        <v>4290</v>
      </c>
      <c r="E112" s="195">
        <f t="shared" si="38"/>
        <v>4730</v>
      </c>
      <c r="F112" s="119" t="s">
        <v>12</v>
      </c>
      <c r="G112" s="125">
        <v>40274</v>
      </c>
      <c r="H112" s="122"/>
      <c r="I112" s="47">
        <f t="shared" si="24"/>
        <v>4295.238095238095</v>
      </c>
      <c r="J112" s="51">
        <f t="shared" si="25"/>
        <v>4730</v>
      </c>
      <c r="K112" s="81">
        <f t="shared" si="26"/>
        <v>3980.952380952381</v>
      </c>
      <c r="L112" s="42"/>
      <c r="M112" s="47">
        <f t="shared" si="31"/>
        <v>4217.142857142857</v>
      </c>
      <c r="N112" s="51">
        <f t="shared" si="32"/>
        <v>4644</v>
      </c>
      <c r="O112" s="81">
        <f t="shared" si="33"/>
        <v>3908.5714285714284</v>
      </c>
      <c r="Q112" s="18">
        <v>4100</v>
      </c>
      <c r="R112" s="15">
        <v>4515</v>
      </c>
      <c r="S112" s="15">
        <v>3800</v>
      </c>
      <c r="T112" s="9"/>
      <c r="U112" s="19">
        <f t="shared" si="34"/>
        <v>3904.7619047619046</v>
      </c>
      <c r="V112" s="17">
        <f t="shared" si="35"/>
        <v>4300</v>
      </c>
      <c r="W112" s="90">
        <f t="shared" si="36"/>
        <v>3619.047619047619</v>
      </c>
    </row>
    <row r="113" spans="1:23" ht="22.5" customHeight="1">
      <c r="A113" s="116"/>
      <c r="B113" s="116">
        <v>419</v>
      </c>
      <c r="C113" s="126" t="s">
        <v>83</v>
      </c>
      <c r="D113" s="194">
        <f t="shared" si="40"/>
        <v>1880</v>
      </c>
      <c r="E113" s="195">
        <f t="shared" si="38"/>
        <v>3300</v>
      </c>
      <c r="F113" s="119" t="s">
        <v>12</v>
      </c>
      <c r="G113" s="125">
        <v>39225</v>
      </c>
      <c r="H113" s="122"/>
      <c r="I113" s="47">
        <f t="shared" si="24"/>
        <v>1885.7142857142858</v>
      </c>
      <c r="J113" s="51">
        <f t="shared" si="25"/>
        <v>3300.0000000000005</v>
      </c>
      <c r="K113" s="81">
        <f t="shared" si="26"/>
        <v>1676.1904761904764</v>
      </c>
      <c r="L113" s="42"/>
      <c r="M113" s="47">
        <f t="shared" si="31"/>
        <v>1851.4285714285716</v>
      </c>
      <c r="N113" s="51">
        <f t="shared" si="32"/>
        <v>3240</v>
      </c>
      <c r="O113" s="81">
        <f t="shared" si="33"/>
        <v>1645.7142857142858</v>
      </c>
      <c r="Q113" s="18">
        <v>1800</v>
      </c>
      <c r="R113" s="15">
        <v>3150</v>
      </c>
      <c r="S113" s="15">
        <v>1600</v>
      </c>
      <c r="T113" s="9"/>
      <c r="U113" s="19">
        <f t="shared" si="34"/>
        <v>1714.2857142857142</v>
      </c>
      <c r="V113" s="17">
        <f t="shared" si="35"/>
        <v>3000</v>
      </c>
      <c r="W113" s="90">
        <f t="shared" si="36"/>
        <v>1523.8095238095239</v>
      </c>
    </row>
    <row r="114" spans="1:23" ht="22.5" customHeight="1">
      <c r="A114" s="116"/>
      <c r="B114" s="116">
        <v>421</v>
      </c>
      <c r="C114" s="126" t="s">
        <v>84</v>
      </c>
      <c r="D114" s="194">
        <f t="shared" si="40"/>
        <v>660</v>
      </c>
      <c r="E114" s="195">
        <f t="shared" si="38"/>
        <v>770</v>
      </c>
      <c r="F114" s="119" t="s">
        <v>12</v>
      </c>
      <c r="G114" s="125">
        <v>39527</v>
      </c>
      <c r="H114" s="122"/>
      <c r="I114" s="47">
        <f t="shared" si="24"/>
        <v>660</v>
      </c>
      <c r="J114" s="51">
        <f t="shared" si="25"/>
        <v>770.0000000000001</v>
      </c>
      <c r="K114" s="81">
        <f t="shared" si="26"/>
        <v>550</v>
      </c>
      <c r="L114" s="42"/>
      <c r="M114" s="47">
        <f t="shared" si="31"/>
        <v>648</v>
      </c>
      <c r="N114" s="51">
        <f t="shared" si="32"/>
        <v>756</v>
      </c>
      <c r="O114" s="81">
        <f t="shared" si="33"/>
        <v>540</v>
      </c>
      <c r="Q114" s="18">
        <v>630</v>
      </c>
      <c r="R114" s="15">
        <v>735</v>
      </c>
      <c r="S114" s="15">
        <v>525</v>
      </c>
      <c r="T114" s="9"/>
      <c r="U114" s="19">
        <f t="shared" si="34"/>
        <v>600</v>
      </c>
      <c r="V114" s="17">
        <f t="shared" si="35"/>
        <v>700</v>
      </c>
      <c r="W114" s="90">
        <f t="shared" si="36"/>
        <v>500</v>
      </c>
    </row>
    <row r="115" spans="1:23" ht="22.5" customHeight="1">
      <c r="A115" s="116" t="s">
        <v>4</v>
      </c>
      <c r="B115" s="116">
        <v>422</v>
      </c>
      <c r="C115" s="118" t="s">
        <v>214</v>
      </c>
      <c r="D115" s="194">
        <f t="shared" si="40"/>
        <v>280</v>
      </c>
      <c r="E115" s="195">
        <f t="shared" si="38"/>
        <v>330</v>
      </c>
      <c r="F115" s="130" t="s">
        <v>12</v>
      </c>
      <c r="G115" s="132">
        <v>41579</v>
      </c>
      <c r="H115" s="133"/>
      <c r="I115" s="47">
        <f t="shared" si="24"/>
        <v>282.85714285714283</v>
      </c>
      <c r="J115" s="51">
        <f t="shared" si="25"/>
        <v>330</v>
      </c>
      <c r="K115" s="81">
        <f t="shared" si="26"/>
        <v>250.8</v>
      </c>
      <c r="L115" s="43"/>
      <c r="M115" s="47">
        <f t="shared" si="31"/>
        <v>277.7142857142857</v>
      </c>
      <c r="N115" s="51">
        <f t="shared" si="32"/>
        <v>324</v>
      </c>
      <c r="O115" s="81">
        <f t="shared" si="33"/>
        <v>246.24</v>
      </c>
      <c r="Q115" s="18">
        <v>270</v>
      </c>
      <c r="R115" s="21">
        <v>315</v>
      </c>
      <c r="S115" s="21">
        <v>239.4</v>
      </c>
      <c r="T115" s="9"/>
      <c r="U115" s="19">
        <f t="shared" si="34"/>
        <v>257.1428571428571</v>
      </c>
      <c r="V115" s="17">
        <f t="shared" si="35"/>
        <v>300</v>
      </c>
      <c r="W115" s="90">
        <v>228</v>
      </c>
    </row>
    <row r="116" spans="1:23" ht="22.5" customHeight="1">
      <c r="A116" s="116"/>
      <c r="B116" s="116">
        <v>431</v>
      </c>
      <c r="C116" s="118" t="s">
        <v>231</v>
      </c>
      <c r="D116" s="202">
        <f t="shared" si="40"/>
        <v>550</v>
      </c>
      <c r="E116" s="195">
        <f t="shared" si="38"/>
        <v>1100</v>
      </c>
      <c r="F116" s="169" t="s">
        <v>230</v>
      </c>
      <c r="G116" s="170">
        <v>41955</v>
      </c>
      <c r="H116" s="122"/>
      <c r="I116" s="66">
        <f t="shared" si="24"/>
        <v>550</v>
      </c>
      <c r="J116" s="67">
        <f t="shared" si="25"/>
        <v>1100</v>
      </c>
      <c r="K116" s="84">
        <f>SUM(W116*1.1)</f>
        <v>427.90000000000003</v>
      </c>
      <c r="L116" s="43"/>
      <c r="M116" s="66">
        <f t="shared" si="31"/>
        <v>540</v>
      </c>
      <c r="N116" s="67">
        <f t="shared" si="32"/>
        <v>1080</v>
      </c>
      <c r="O116" s="84">
        <f t="shared" si="33"/>
        <v>420.12</v>
      </c>
      <c r="Q116" s="70">
        <v>525</v>
      </c>
      <c r="R116" s="20">
        <v>1050</v>
      </c>
      <c r="S116" s="20">
        <v>408</v>
      </c>
      <c r="T116" s="9"/>
      <c r="U116" s="62">
        <v>500</v>
      </c>
      <c r="V116" s="63">
        <v>1000</v>
      </c>
      <c r="W116" s="92">
        <v>389</v>
      </c>
    </row>
    <row r="117" spans="1:23" ht="22.5" customHeight="1">
      <c r="A117" s="116"/>
      <c r="B117" s="116">
        <v>411</v>
      </c>
      <c r="C117" s="126" t="s">
        <v>85</v>
      </c>
      <c r="D117" s="194">
        <f t="shared" si="40"/>
        <v>1570</v>
      </c>
      <c r="E117" s="195">
        <f t="shared" si="38"/>
        <v>1885.4</v>
      </c>
      <c r="F117" s="119" t="s">
        <v>12</v>
      </c>
      <c r="G117" s="119"/>
      <c r="H117" s="115"/>
      <c r="I117" s="47">
        <f t="shared" si="24"/>
        <v>1571.4285714285713</v>
      </c>
      <c r="J117" s="51">
        <f t="shared" si="25"/>
        <v>1885.4</v>
      </c>
      <c r="K117" s="81">
        <f t="shared" si="26"/>
        <v>1361.904761904762</v>
      </c>
      <c r="M117" s="47">
        <f t="shared" si="31"/>
        <v>1542.857142857143</v>
      </c>
      <c r="N117" s="51">
        <f t="shared" si="32"/>
        <v>1851.1200000000001</v>
      </c>
      <c r="O117" s="81">
        <f t="shared" si="33"/>
        <v>1337.142857142857</v>
      </c>
      <c r="Q117" s="18">
        <v>1500</v>
      </c>
      <c r="R117" s="15">
        <v>1799.7</v>
      </c>
      <c r="S117" s="15">
        <v>1300</v>
      </c>
      <c r="T117" s="9"/>
      <c r="U117" s="19">
        <f t="shared" si="34"/>
        <v>1428.5714285714284</v>
      </c>
      <c r="V117" s="17">
        <f t="shared" si="35"/>
        <v>1714</v>
      </c>
      <c r="W117" s="90">
        <f t="shared" si="36"/>
        <v>1238.095238095238</v>
      </c>
    </row>
    <row r="118" spans="1:23" ht="22.5" customHeight="1">
      <c r="A118" s="116"/>
      <c r="B118" s="116">
        <v>414</v>
      </c>
      <c r="C118" s="126" t="s">
        <v>86</v>
      </c>
      <c r="D118" s="194">
        <f t="shared" si="40"/>
        <v>1280</v>
      </c>
      <c r="E118" s="195">
        <f t="shared" si="38"/>
        <v>1601.6</v>
      </c>
      <c r="F118" s="124" t="s">
        <v>12</v>
      </c>
      <c r="G118" s="119"/>
      <c r="H118" s="115"/>
      <c r="I118" s="47">
        <f t="shared" si="24"/>
        <v>1281.2380952380954</v>
      </c>
      <c r="J118" s="51">
        <f t="shared" si="25"/>
        <v>1601.6000000000001</v>
      </c>
      <c r="K118" s="81">
        <f t="shared" si="26"/>
        <v>1174.3809523809523</v>
      </c>
      <c r="M118" s="47">
        <f t="shared" si="31"/>
        <v>1257.9428571428573</v>
      </c>
      <c r="N118" s="51">
        <f t="shared" si="32"/>
        <v>1572.48</v>
      </c>
      <c r="O118" s="81">
        <f t="shared" si="33"/>
        <v>1153.0285714285712</v>
      </c>
      <c r="Q118" s="18">
        <v>1223</v>
      </c>
      <c r="R118" s="15">
        <v>1528.8</v>
      </c>
      <c r="S118" s="15">
        <v>1121</v>
      </c>
      <c r="T118" s="9"/>
      <c r="U118" s="19">
        <f t="shared" si="34"/>
        <v>1164.7619047619048</v>
      </c>
      <c r="V118" s="17">
        <f t="shared" si="35"/>
        <v>1456</v>
      </c>
      <c r="W118" s="90">
        <f t="shared" si="36"/>
        <v>1067.6190476190475</v>
      </c>
    </row>
    <row r="119" spans="1:23" ht="22.5" customHeight="1">
      <c r="A119" s="116"/>
      <c r="B119" s="116">
        <v>413</v>
      </c>
      <c r="C119" s="126" t="s">
        <v>348</v>
      </c>
      <c r="D119" s="194">
        <f t="shared" si="40"/>
        <v>1280</v>
      </c>
      <c r="E119" s="195">
        <f t="shared" si="38"/>
        <v>1601.6</v>
      </c>
      <c r="F119" s="119" t="s">
        <v>12</v>
      </c>
      <c r="G119" s="119"/>
      <c r="H119" s="115"/>
      <c r="I119" s="47">
        <f t="shared" si="24"/>
        <v>1281.2380952380954</v>
      </c>
      <c r="J119" s="51">
        <f t="shared" si="25"/>
        <v>1601.6000000000001</v>
      </c>
      <c r="K119" s="81">
        <f t="shared" si="26"/>
        <v>1174.3809523809523</v>
      </c>
      <c r="M119" s="47">
        <f t="shared" si="31"/>
        <v>1257.9428571428573</v>
      </c>
      <c r="N119" s="51">
        <f t="shared" si="32"/>
        <v>1572.48</v>
      </c>
      <c r="O119" s="81">
        <f t="shared" si="33"/>
        <v>1153.0285714285712</v>
      </c>
      <c r="Q119" s="18">
        <v>1223</v>
      </c>
      <c r="R119" s="15">
        <v>1528.8</v>
      </c>
      <c r="S119" s="15">
        <v>1121</v>
      </c>
      <c r="T119" s="9"/>
      <c r="U119" s="19">
        <f t="shared" si="34"/>
        <v>1164.7619047619048</v>
      </c>
      <c r="V119" s="17">
        <f t="shared" si="35"/>
        <v>1456</v>
      </c>
      <c r="W119" s="90">
        <f t="shared" si="36"/>
        <v>1067.6190476190475</v>
      </c>
    </row>
    <row r="120" spans="1:23" ht="22.5" customHeight="1">
      <c r="A120" s="116"/>
      <c r="B120" s="116">
        <v>415</v>
      </c>
      <c r="C120" s="126" t="s">
        <v>87</v>
      </c>
      <c r="D120" s="194">
        <f t="shared" si="40"/>
        <v>1280</v>
      </c>
      <c r="E120" s="195">
        <f t="shared" si="38"/>
        <v>1601.6</v>
      </c>
      <c r="F120" s="124" t="s">
        <v>12</v>
      </c>
      <c r="G120" s="119"/>
      <c r="H120" s="115"/>
      <c r="I120" s="47">
        <f t="shared" si="24"/>
        <v>1281.2380952380954</v>
      </c>
      <c r="J120" s="51">
        <f t="shared" si="25"/>
        <v>1601.6000000000001</v>
      </c>
      <c r="K120" s="81">
        <f t="shared" si="26"/>
        <v>1174.3809523809523</v>
      </c>
      <c r="M120" s="47">
        <f t="shared" si="31"/>
        <v>1257.9428571428573</v>
      </c>
      <c r="N120" s="51">
        <f t="shared" si="32"/>
        <v>1572.48</v>
      </c>
      <c r="O120" s="81">
        <f t="shared" si="33"/>
        <v>1153.0285714285712</v>
      </c>
      <c r="Q120" s="18">
        <v>1223</v>
      </c>
      <c r="R120" s="15">
        <v>1528.8</v>
      </c>
      <c r="S120" s="15">
        <v>1121</v>
      </c>
      <c r="T120" s="9"/>
      <c r="U120" s="19">
        <f t="shared" si="34"/>
        <v>1164.7619047619048</v>
      </c>
      <c r="V120" s="17">
        <f t="shared" si="35"/>
        <v>1456</v>
      </c>
      <c r="W120" s="90">
        <f t="shared" si="36"/>
        <v>1067.6190476190475</v>
      </c>
    </row>
    <row r="121" spans="1:23" ht="22.5" customHeight="1">
      <c r="A121" s="116"/>
      <c r="B121" s="116">
        <v>417</v>
      </c>
      <c r="C121" s="126" t="s">
        <v>88</v>
      </c>
      <c r="D121" s="194">
        <f t="shared" si="40"/>
        <v>1600</v>
      </c>
      <c r="E121" s="195">
        <f t="shared" si="38"/>
        <v>1922.8</v>
      </c>
      <c r="F121" s="119" t="s">
        <v>12</v>
      </c>
      <c r="G121" s="119"/>
      <c r="H121" s="115"/>
      <c r="I121" s="47">
        <f t="shared" si="24"/>
        <v>1601.8095238095239</v>
      </c>
      <c r="J121" s="51">
        <f t="shared" si="25"/>
        <v>1922.8000000000002</v>
      </c>
      <c r="K121" s="81">
        <v>1493</v>
      </c>
      <c r="M121" s="47">
        <f t="shared" si="31"/>
        <v>1572.6857142857143</v>
      </c>
      <c r="N121" s="51">
        <f t="shared" si="32"/>
        <v>1887.8400000000001</v>
      </c>
      <c r="O121" s="81">
        <f t="shared" si="33"/>
        <v>1467.7714285714287</v>
      </c>
      <c r="Q121" s="18">
        <v>1529</v>
      </c>
      <c r="R121" s="15">
        <v>1835.4</v>
      </c>
      <c r="S121" s="15">
        <v>1427</v>
      </c>
      <c r="T121" s="9"/>
      <c r="U121" s="19">
        <f t="shared" si="34"/>
        <v>1456.1904761904761</v>
      </c>
      <c r="V121" s="17">
        <f>SUM(R121/1.05)</f>
        <v>1748</v>
      </c>
      <c r="W121" s="90">
        <f>SUM(S121/1.05)</f>
        <v>1359.047619047619</v>
      </c>
    </row>
    <row r="122" spans="1:23" ht="22.5" customHeight="1">
      <c r="A122" s="116"/>
      <c r="B122" s="116">
        <v>432</v>
      </c>
      <c r="C122" s="126" t="s">
        <v>265</v>
      </c>
      <c r="D122" s="194">
        <f t="shared" si="40"/>
        <v>1540</v>
      </c>
      <c r="E122" s="195">
        <f t="shared" si="38"/>
        <v>2200</v>
      </c>
      <c r="F122" s="119" t="s">
        <v>12</v>
      </c>
      <c r="G122" s="119" t="s">
        <v>233</v>
      </c>
      <c r="H122" s="115"/>
      <c r="I122" s="47">
        <f t="shared" si="24"/>
        <v>1540.0000000000002</v>
      </c>
      <c r="J122" s="51">
        <f t="shared" si="25"/>
        <v>2200</v>
      </c>
      <c r="K122" s="81">
        <f>SUM(W122*1.1)</f>
        <v>1430.0000000000002</v>
      </c>
      <c r="M122" s="47">
        <f t="shared" si="31"/>
        <v>1512</v>
      </c>
      <c r="N122" s="51">
        <f t="shared" si="32"/>
        <v>2160</v>
      </c>
      <c r="O122" s="81">
        <f t="shared" si="33"/>
        <v>1404</v>
      </c>
      <c r="Q122" s="18">
        <v>1470</v>
      </c>
      <c r="R122" s="15">
        <v>2100</v>
      </c>
      <c r="S122" s="15">
        <v>1365</v>
      </c>
      <c r="T122" s="9"/>
      <c r="U122" s="19">
        <v>1400</v>
      </c>
      <c r="V122" s="17">
        <v>2000</v>
      </c>
      <c r="W122" s="90">
        <v>1300</v>
      </c>
    </row>
    <row r="123" spans="1:23" ht="22.5" customHeight="1">
      <c r="A123" s="116" t="s">
        <v>5</v>
      </c>
      <c r="B123" s="116">
        <v>433</v>
      </c>
      <c r="C123" s="126" t="s">
        <v>264</v>
      </c>
      <c r="D123" s="194">
        <f t="shared" si="40"/>
        <v>1540</v>
      </c>
      <c r="E123" s="195">
        <f t="shared" si="38"/>
        <v>2200</v>
      </c>
      <c r="F123" s="119" t="s">
        <v>12</v>
      </c>
      <c r="G123" s="119" t="s">
        <v>233</v>
      </c>
      <c r="H123" s="115"/>
      <c r="I123" s="47">
        <f t="shared" si="24"/>
        <v>1540.0000000000002</v>
      </c>
      <c r="J123" s="51">
        <f t="shared" si="25"/>
        <v>2200</v>
      </c>
      <c r="K123" s="81">
        <f>SUM(W123*1.1)</f>
        <v>1430.0000000000002</v>
      </c>
      <c r="M123" s="47">
        <f t="shared" si="31"/>
        <v>1512</v>
      </c>
      <c r="N123" s="51">
        <f t="shared" si="32"/>
        <v>2160</v>
      </c>
      <c r="O123" s="81">
        <f t="shared" si="33"/>
        <v>1404</v>
      </c>
      <c r="Q123" s="18">
        <v>1470</v>
      </c>
      <c r="R123" s="15">
        <v>2100</v>
      </c>
      <c r="S123" s="15">
        <v>1365</v>
      </c>
      <c r="T123" s="9"/>
      <c r="U123" s="19">
        <v>1400</v>
      </c>
      <c r="V123" s="17">
        <v>2000</v>
      </c>
      <c r="W123" s="90">
        <v>1300</v>
      </c>
    </row>
    <row r="124" spans="1:23" ht="22.5" customHeight="1">
      <c r="A124" s="116"/>
      <c r="B124" s="116">
        <v>426</v>
      </c>
      <c r="C124" s="126" t="s">
        <v>145</v>
      </c>
      <c r="D124" s="194">
        <f t="shared" si="40"/>
        <v>1250</v>
      </c>
      <c r="E124" s="195">
        <f t="shared" si="38"/>
        <v>1430</v>
      </c>
      <c r="F124" s="119" t="s">
        <v>12</v>
      </c>
      <c r="G124" s="167"/>
      <c r="H124" s="115"/>
      <c r="I124" s="47">
        <f t="shared" si="24"/>
        <v>1257.1428571428573</v>
      </c>
      <c r="J124" s="51">
        <f t="shared" si="25"/>
        <v>1430.0000000000002</v>
      </c>
      <c r="K124" s="81">
        <f t="shared" si="26"/>
        <v>1152.3809523809523</v>
      </c>
      <c r="M124" s="47">
        <f t="shared" si="31"/>
        <v>1234.2857142857144</v>
      </c>
      <c r="N124" s="51">
        <f t="shared" si="32"/>
        <v>1404</v>
      </c>
      <c r="O124" s="81">
        <f t="shared" si="33"/>
        <v>1131.4285714285713</v>
      </c>
      <c r="Q124" s="18">
        <v>1200</v>
      </c>
      <c r="R124" s="15">
        <v>1365</v>
      </c>
      <c r="S124" s="15">
        <v>1100</v>
      </c>
      <c r="T124" s="9"/>
      <c r="U124" s="19">
        <f t="shared" si="34"/>
        <v>1142.857142857143</v>
      </c>
      <c r="V124" s="17">
        <f t="shared" si="35"/>
        <v>1300</v>
      </c>
      <c r="W124" s="90">
        <f t="shared" si="36"/>
        <v>1047.6190476190475</v>
      </c>
    </row>
    <row r="125" spans="1:23" ht="22.5" customHeight="1">
      <c r="A125" s="116"/>
      <c r="B125" s="116">
        <v>427</v>
      </c>
      <c r="C125" s="126" t="s">
        <v>176</v>
      </c>
      <c r="D125" s="194">
        <f t="shared" si="40"/>
        <v>1250</v>
      </c>
      <c r="E125" s="195">
        <f t="shared" si="38"/>
        <v>1430</v>
      </c>
      <c r="F125" s="119" t="s">
        <v>12</v>
      </c>
      <c r="G125" s="167"/>
      <c r="H125" s="115"/>
      <c r="I125" s="47">
        <f t="shared" si="24"/>
        <v>1257.1428571428573</v>
      </c>
      <c r="J125" s="51">
        <f t="shared" si="25"/>
        <v>1430.0000000000002</v>
      </c>
      <c r="K125" s="81">
        <f t="shared" si="26"/>
        <v>1152.3809523809523</v>
      </c>
      <c r="M125" s="47">
        <f t="shared" si="31"/>
        <v>1234.2857142857144</v>
      </c>
      <c r="N125" s="51">
        <f t="shared" si="32"/>
        <v>1404</v>
      </c>
      <c r="O125" s="81">
        <f t="shared" si="33"/>
        <v>1131.4285714285713</v>
      </c>
      <c r="Q125" s="18">
        <v>1200</v>
      </c>
      <c r="R125" s="15">
        <v>1365</v>
      </c>
      <c r="S125" s="15">
        <v>1100</v>
      </c>
      <c r="T125" s="9"/>
      <c r="U125" s="19">
        <f t="shared" si="34"/>
        <v>1142.857142857143</v>
      </c>
      <c r="V125" s="17">
        <f t="shared" si="35"/>
        <v>1300</v>
      </c>
      <c r="W125" s="90">
        <f t="shared" si="36"/>
        <v>1047.6190476190475</v>
      </c>
    </row>
    <row r="126" spans="1:23" ht="22.5" customHeight="1">
      <c r="A126" s="116"/>
      <c r="B126" s="116">
        <v>428</v>
      </c>
      <c r="C126" s="126" t="s">
        <v>187</v>
      </c>
      <c r="D126" s="194">
        <f t="shared" si="40"/>
        <v>520</v>
      </c>
      <c r="E126" s="195">
        <f t="shared" si="38"/>
        <v>880</v>
      </c>
      <c r="F126" s="119" t="s">
        <v>12</v>
      </c>
      <c r="G126" s="147"/>
      <c r="H126" s="115"/>
      <c r="I126" s="47">
        <f t="shared" si="24"/>
        <v>523.8095238095239</v>
      </c>
      <c r="J126" s="51">
        <f t="shared" si="25"/>
        <v>880.0000000000001</v>
      </c>
      <c r="K126" s="81">
        <f t="shared" si="26"/>
        <v>470.8</v>
      </c>
      <c r="M126" s="47">
        <f t="shared" si="31"/>
        <v>514.2857142857142</v>
      </c>
      <c r="N126" s="51">
        <f t="shared" si="32"/>
        <v>864</v>
      </c>
      <c r="O126" s="81">
        <f t="shared" si="33"/>
        <v>462.24</v>
      </c>
      <c r="Q126" s="18">
        <v>500</v>
      </c>
      <c r="R126" s="26">
        <v>840</v>
      </c>
      <c r="S126" s="26">
        <v>449</v>
      </c>
      <c r="T126" s="9"/>
      <c r="U126" s="19">
        <f t="shared" si="34"/>
        <v>476.19047619047615</v>
      </c>
      <c r="V126" s="17">
        <f t="shared" si="35"/>
        <v>800</v>
      </c>
      <c r="W126" s="90">
        <v>428</v>
      </c>
    </row>
    <row r="127" spans="1:23" ht="22.5" customHeight="1">
      <c r="A127" s="116"/>
      <c r="B127" s="116">
        <v>429</v>
      </c>
      <c r="C127" s="126" t="s">
        <v>188</v>
      </c>
      <c r="D127" s="194">
        <f t="shared" si="40"/>
        <v>520</v>
      </c>
      <c r="E127" s="195">
        <f t="shared" si="38"/>
        <v>880</v>
      </c>
      <c r="F127" s="119" t="s">
        <v>12</v>
      </c>
      <c r="G127" s="171"/>
      <c r="H127" s="115"/>
      <c r="I127" s="47">
        <f t="shared" si="24"/>
        <v>523.8095238095239</v>
      </c>
      <c r="J127" s="51">
        <f t="shared" si="25"/>
        <v>880.0000000000001</v>
      </c>
      <c r="K127" s="81">
        <f t="shared" si="26"/>
        <v>470.8</v>
      </c>
      <c r="M127" s="47">
        <f t="shared" si="31"/>
        <v>514.2857142857142</v>
      </c>
      <c r="N127" s="51">
        <f t="shared" si="32"/>
        <v>864</v>
      </c>
      <c r="O127" s="81">
        <f t="shared" si="33"/>
        <v>462.24</v>
      </c>
      <c r="Q127" s="18">
        <v>500</v>
      </c>
      <c r="R127" s="24">
        <v>840</v>
      </c>
      <c r="S127" s="24">
        <v>449</v>
      </c>
      <c r="T127" s="9"/>
      <c r="U127" s="19">
        <f t="shared" si="34"/>
        <v>476.19047619047615</v>
      </c>
      <c r="V127" s="17">
        <f t="shared" si="35"/>
        <v>800</v>
      </c>
      <c r="W127" s="90">
        <v>428</v>
      </c>
    </row>
    <row r="128" spans="1:23" ht="22.5" customHeight="1">
      <c r="A128" s="116"/>
      <c r="B128" s="116">
        <v>430</v>
      </c>
      <c r="C128" s="126" t="s">
        <v>189</v>
      </c>
      <c r="D128" s="194">
        <f t="shared" si="40"/>
        <v>520</v>
      </c>
      <c r="E128" s="195">
        <f t="shared" si="38"/>
        <v>880</v>
      </c>
      <c r="F128" s="119" t="s">
        <v>12</v>
      </c>
      <c r="G128" s="167"/>
      <c r="H128" s="115"/>
      <c r="I128" s="47">
        <f t="shared" si="24"/>
        <v>523.8095238095239</v>
      </c>
      <c r="J128" s="51">
        <f t="shared" si="25"/>
        <v>880.0000000000001</v>
      </c>
      <c r="K128" s="81">
        <f t="shared" si="26"/>
        <v>470.8</v>
      </c>
      <c r="M128" s="47">
        <f t="shared" si="31"/>
        <v>514.2857142857142</v>
      </c>
      <c r="N128" s="51">
        <f t="shared" si="32"/>
        <v>864</v>
      </c>
      <c r="O128" s="81">
        <f t="shared" si="33"/>
        <v>462.24</v>
      </c>
      <c r="Q128" s="18">
        <v>500</v>
      </c>
      <c r="R128" s="15">
        <v>840</v>
      </c>
      <c r="S128" s="15">
        <v>449</v>
      </c>
      <c r="T128" s="9"/>
      <c r="U128" s="19">
        <f t="shared" si="34"/>
        <v>476.19047619047615</v>
      </c>
      <c r="V128" s="17">
        <f t="shared" si="35"/>
        <v>800</v>
      </c>
      <c r="W128" s="90">
        <v>428</v>
      </c>
    </row>
    <row r="129" spans="1:23" ht="22.5" customHeight="1">
      <c r="A129" s="116"/>
      <c r="B129" s="116">
        <v>436</v>
      </c>
      <c r="C129" s="172" t="s">
        <v>242</v>
      </c>
      <c r="D129" s="202">
        <f t="shared" si="40"/>
        <v>610</v>
      </c>
      <c r="E129" s="195">
        <f t="shared" si="38"/>
        <v>768.8</v>
      </c>
      <c r="F129" s="124" t="s">
        <v>12</v>
      </c>
      <c r="G129" s="124" t="s">
        <v>246</v>
      </c>
      <c r="H129" s="115"/>
      <c r="I129" s="47">
        <f t="shared" si="24"/>
        <v>611.5999999999999</v>
      </c>
      <c r="J129" s="51">
        <f t="shared" si="25"/>
        <v>768.847619047619</v>
      </c>
      <c r="K129" s="81">
        <f aca="true" t="shared" si="41" ref="K129:K134">SUM(W129*1.1)</f>
        <v>561</v>
      </c>
      <c r="M129" s="47">
        <f aca="true" t="shared" si="42" ref="M129:M134">SUM(U129*1.08)</f>
        <v>600.4799999999999</v>
      </c>
      <c r="N129" s="51">
        <f aca="true" t="shared" si="43" ref="N129:N134">SUM(V129*1.08)</f>
        <v>754.8685714285714</v>
      </c>
      <c r="O129" s="81">
        <f aca="true" t="shared" si="44" ref="O129:O134">SUM(W129*1.08)</f>
        <v>550.8000000000001</v>
      </c>
      <c r="Q129" s="18">
        <v>583.8</v>
      </c>
      <c r="R129" s="15">
        <v>733.9</v>
      </c>
      <c r="S129" s="15">
        <v>535.5</v>
      </c>
      <c r="T129" s="9"/>
      <c r="U129" s="19">
        <f t="shared" si="34"/>
        <v>555.9999999999999</v>
      </c>
      <c r="V129" s="17">
        <f t="shared" si="35"/>
        <v>698.9523809523808</v>
      </c>
      <c r="W129" s="90">
        <v>510</v>
      </c>
    </row>
    <row r="130" spans="1:23" ht="22.5" customHeight="1">
      <c r="A130" s="116"/>
      <c r="B130" s="116">
        <v>437</v>
      </c>
      <c r="C130" s="173" t="s">
        <v>243</v>
      </c>
      <c r="D130" s="194">
        <f t="shared" si="40"/>
        <v>610</v>
      </c>
      <c r="E130" s="195">
        <f t="shared" si="38"/>
        <v>768.8</v>
      </c>
      <c r="F130" s="119" t="s">
        <v>12</v>
      </c>
      <c r="G130" s="119" t="s">
        <v>246</v>
      </c>
      <c r="H130" s="115"/>
      <c r="I130" s="47">
        <f t="shared" si="24"/>
        <v>611.5999999999999</v>
      </c>
      <c r="J130" s="51">
        <f t="shared" si="25"/>
        <v>768.847619047619</v>
      </c>
      <c r="K130" s="81">
        <f t="shared" si="41"/>
        <v>561</v>
      </c>
      <c r="M130" s="47">
        <f t="shared" si="42"/>
        <v>600.4799999999999</v>
      </c>
      <c r="N130" s="51">
        <f t="shared" si="43"/>
        <v>754.8685714285714</v>
      </c>
      <c r="O130" s="81">
        <f t="shared" si="44"/>
        <v>550.8000000000001</v>
      </c>
      <c r="Q130" s="18">
        <v>583.8</v>
      </c>
      <c r="R130" s="15">
        <v>733.9</v>
      </c>
      <c r="S130" s="15">
        <v>535.5</v>
      </c>
      <c r="T130" s="9"/>
      <c r="U130" s="19">
        <f t="shared" si="34"/>
        <v>555.9999999999999</v>
      </c>
      <c r="V130" s="17">
        <f t="shared" si="35"/>
        <v>698.9523809523808</v>
      </c>
      <c r="W130" s="90">
        <v>510</v>
      </c>
    </row>
    <row r="131" spans="1:23" ht="22.5" customHeight="1">
      <c r="A131" s="116" t="s">
        <v>3</v>
      </c>
      <c r="B131" s="116">
        <v>438</v>
      </c>
      <c r="C131" s="173" t="s">
        <v>244</v>
      </c>
      <c r="D131" s="194">
        <f t="shared" si="40"/>
        <v>610</v>
      </c>
      <c r="E131" s="195">
        <f t="shared" si="38"/>
        <v>768.8</v>
      </c>
      <c r="F131" s="119" t="s">
        <v>12</v>
      </c>
      <c r="G131" s="119" t="s">
        <v>246</v>
      </c>
      <c r="H131" s="115"/>
      <c r="I131" s="47">
        <f aca="true" t="shared" si="45" ref="I131:J134">SUM(U131*1.1)</f>
        <v>611.5999999999999</v>
      </c>
      <c r="J131" s="51">
        <f t="shared" si="45"/>
        <v>768.847619047619</v>
      </c>
      <c r="K131" s="81">
        <f t="shared" si="41"/>
        <v>561</v>
      </c>
      <c r="M131" s="47">
        <f t="shared" si="42"/>
        <v>600.4799999999999</v>
      </c>
      <c r="N131" s="51">
        <f t="shared" si="43"/>
        <v>754.8685714285714</v>
      </c>
      <c r="O131" s="81">
        <f t="shared" si="44"/>
        <v>550.8000000000001</v>
      </c>
      <c r="Q131" s="18">
        <v>583.8</v>
      </c>
      <c r="R131" s="15">
        <v>733.9</v>
      </c>
      <c r="S131" s="61">
        <v>535.5</v>
      </c>
      <c r="T131" s="9"/>
      <c r="U131" s="19">
        <f t="shared" si="34"/>
        <v>555.9999999999999</v>
      </c>
      <c r="V131" s="17">
        <f t="shared" si="35"/>
        <v>698.9523809523808</v>
      </c>
      <c r="W131" s="90">
        <v>510</v>
      </c>
    </row>
    <row r="132" spans="1:23" ht="22.5" customHeight="1">
      <c r="A132" s="116"/>
      <c r="B132" s="116">
        <v>439</v>
      </c>
      <c r="C132" s="126" t="s">
        <v>245</v>
      </c>
      <c r="D132" s="194">
        <f t="shared" si="40"/>
        <v>610</v>
      </c>
      <c r="E132" s="195">
        <f t="shared" si="38"/>
        <v>768.8</v>
      </c>
      <c r="F132" s="119" t="s">
        <v>12</v>
      </c>
      <c r="G132" s="167" t="s">
        <v>246</v>
      </c>
      <c r="H132" s="115"/>
      <c r="I132" s="47">
        <f t="shared" si="45"/>
        <v>611.5999999999999</v>
      </c>
      <c r="J132" s="51">
        <f t="shared" si="45"/>
        <v>768.847619047619</v>
      </c>
      <c r="K132" s="81">
        <f t="shared" si="41"/>
        <v>561</v>
      </c>
      <c r="M132" s="47">
        <f t="shared" si="42"/>
        <v>600.4799999999999</v>
      </c>
      <c r="N132" s="51">
        <f t="shared" si="43"/>
        <v>754.8685714285714</v>
      </c>
      <c r="O132" s="81">
        <f t="shared" si="44"/>
        <v>550.8000000000001</v>
      </c>
      <c r="Q132" s="18">
        <v>583.8</v>
      </c>
      <c r="R132" s="15">
        <v>733.9</v>
      </c>
      <c r="S132" s="15">
        <v>535.5</v>
      </c>
      <c r="T132" s="9"/>
      <c r="U132" s="19">
        <f t="shared" si="34"/>
        <v>555.9999999999999</v>
      </c>
      <c r="V132" s="17">
        <f t="shared" si="35"/>
        <v>698.9523809523808</v>
      </c>
      <c r="W132" s="90">
        <v>510</v>
      </c>
    </row>
    <row r="133" spans="1:23" ht="22.5" customHeight="1">
      <c r="A133" s="116"/>
      <c r="B133" s="116">
        <v>440</v>
      </c>
      <c r="C133" s="172" t="s">
        <v>247</v>
      </c>
      <c r="D133" s="194">
        <f t="shared" si="40"/>
        <v>590</v>
      </c>
      <c r="E133" s="195">
        <f t="shared" si="38"/>
        <v>748</v>
      </c>
      <c r="F133" s="135" t="s">
        <v>12</v>
      </c>
      <c r="G133" s="135" t="s">
        <v>249</v>
      </c>
      <c r="H133" s="115"/>
      <c r="I133" s="47">
        <f t="shared" si="45"/>
        <v>590.647619047619</v>
      </c>
      <c r="J133" s="51">
        <f t="shared" si="45"/>
        <v>748.0000000000001</v>
      </c>
      <c r="K133" s="87">
        <f t="shared" si="41"/>
        <v>540.1</v>
      </c>
      <c r="M133" s="47">
        <f t="shared" si="42"/>
        <v>579.9085714285713</v>
      </c>
      <c r="N133" s="51">
        <f t="shared" si="43"/>
        <v>734.4000000000001</v>
      </c>
      <c r="O133" s="85">
        <f t="shared" si="44"/>
        <v>530.2800000000001</v>
      </c>
      <c r="Q133" s="18">
        <v>563.8</v>
      </c>
      <c r="R133" s="15">
        <v>714</v>
      </c>
      <c r="S133" s="15">
        <v>515.5</v>
      </c>
      <c r="T133" s="9"/>
      <c r="U133" s="19">
        <f t="shared" si="34"/>
        <v>536.9523809523808</v>
      </c>
      <c r="V133" s="17">
        <f t="shared" si="35"/>
        <v>680</v>
      </c>
      <c r="W133" s="90">
        <v>491</v>
      </c>
    </row>
    <row r="134" spans="1:23" ht="22.5" customHeight="1">
      <c r="A134" s="116"/>
      <c r="B134" s="116">
        <v>441</v>
      </c>
      <c r="C134" s="126" t="s">
        <v>248</v>
      </c>
      <c r="D134" s="194">
        <f t="shared" si="40"/>
        <v>580</v>
      </c>
      <c r="E134" s="195">
        <f t="shared" si="38"/>
        <v>738</v>
      </c>
      <c r="F134" s="119" t="s">
        <v>12</v>
      </c>
      <c r="G134" s="119" t="s">
        <v>249</v>
      </c>
      <c r="H134" s="115"/>
      <c r="I134" s="47">
        <f t="shared" si="45"/>
        <v>580.8000000000001</v>
      </c>
      <c r="J134" s="51">
        <f t="shared" si="45"/>
        <v>738.0476190476192</v>
      </c>
      <c r="K134" s="87">
        <f t="shared" si="41"/>
        <v>530.2</v>
      </c>
      <c r="M134" s="47">
        <f t="shared" si="42"/>
        <v>570.24</v>
      </c>
      <c r="N134" s="51">
        <f t="shared" si="43"/>
        <v>724.6285714285715</v>
      </c>
      <c r="O134" s="85">
        <f t="shared" si="44"/>
        <v>520.5600000000001</v>
      </c>
      <c r="Q134" s="18">
        <v>554.4</v>
      </c>
      <c r="R134" s="15">
        <v>704.5</v>
      </c>
      <c r="S134" s="15">
        <v>506</v>
      </c>
      <c r="T134" s="9"/>
      <c r="U134" s="19">
        <f t="shared" si="34"/>
        <v>528</v>
      </c>
      <c r="V134" s="17">
        <f t="shared" si="35"/>
        <v>670.952380952381</v>
      </c>
      <c r="W134" s="90">
        <v>482</v>
      </c>
    </row>
    <row r="135" spans="1:23" ht="22.5" customHeight="1">
      <c r="A135" s="116"/>
      <c r="B135" s="116">
        <v>244</v>
      </c>
      <c r="C135" s="136" t="s">
        <v>198</v>
      </c>
      <c r="D135" s="194">
        <f t="shared" si="40"/>
        <v>990</v>
      </c>
      <c r="E135" s="195">
        <f t="shared" si="38"/>
        <v>1320</v>
      </c>
      <c r="F135" s="124" t="s">
        <v>12</v>
      </c>
      <c r="G135" s="120">
        <v>41432</v>
      </c>
      <c r="H135" s="122"/>
      <c r="I135" s="47">
        <f aca="true" t="shared" si="46" ref="I135:I194">SUM(U135*1.1)</f>
        <v>990.0000000000001</v>
      </c>
      <c r="J135" s="51">
        <f aca="true" t="shared" si="47" ref="J135:J194">SUM(V135*1.1)</f>
        <v>1320</v>
      </c>
      <c r="K135" s="81">
        <f aca="true" t="shared" si="48" ref="K135:K194">SUM(W135*1.1)</f>
        <v>880.0000000000001</v>
      </c>
      <c r="L135" s="42"/>
      <c r="M135" s="47">
        <f aca="true" t="shared" si="49" ref="M135:M178">SUM(U135*1.08)</f>
        <v>972.0000000000001</v>
      </c>
      <c r="N135" s="51">
        <f aca="true" t="shared" si="50" ref="N135:N178">SUM(V135*1.08)</f>
        <v>1296</v>
      </c>
      <c r="O135" s="81">
        <f aca="true" t="shared" si="51" ref="O135:O178">SUM(W135*1.08)</f>
        <v>864</v>
      </c>
      <c r="Q135" s="18">
        <v>945</v>
      </c>
      <c r="R135" s="15">
        <v>1260</v>
      </c>
      <c r="S135" s="15">
        <v>840</v>
      </c>
      <c r="T135" s="9"/>
      <c r="U135" s="19">
        <f aca="true" t="shared" si="52" ref="U135:U178">SUM(Q135/1.05)</f>
        <v>900</v>
      </c>
      <c r="V135" s="17">
        <f aca="true" t="shared" si="53" ref="V135:V178">SUM(R135/1.05)</f>
        <v>1200</v>
      </c>
      <c r="W135" s="90">
        <f aca="true" t="shared" si="54" ref="W135:W178">SUM(S135/1.05)</f>
        <v>800</v>
      </c>
    </row>
    <row r="136" spans="1:23" ht="22.5" customHeight="1">
      <c r="A136" s="116"/>
      <c r="B136" s="116">
        <v>245</v>
      </c>
      <c r="C136" s="126" t="s">
        <v>199</v>
      </c>
      <c r="D136" s="194">
        <f t="shared" si="40"/>
        <v>770</v>
      </c>
      <c r="E136" s="195">
        <f t="shared" si="38"/>
        <v>990</v>
      </c>
      <c r="F136" s="119" t="s">
        <v>12</v>
      </c>
      <c r="G136" s="125">
        <v>41432</v>
      </c>
      <c r="H136" s="122"/>
      <c r="I136" s="47">
        <f t="shared" si="46"/>
        <v>770.0000000000001</v>
      </c>
      <c r="J136" s="51">
        <f t="shared" si="47"/>
        <v>990.0000000000001</v>
      </c>
      <c r="K136" s="81">
        <f t="shared" si="48"/>
        <v>660</v>
      </c>
      <c r="L136" s="42"/>
      <c r="M136" s="47">
        <f t="shared" si="49"/>
        <v>756</v>
      </c>
      <c r="N136" s="51">
        <f t="shared" si="50"/>
        <v>972.0000000000001</v>
      </c>
      <c r="O136" s="81">
        <f t="shared" si="51"/>
        <v>648</v>
      </c>
      <c r="Q136" s="18">
        <v>735</v>
      </c>
      <c r="R136" s="15">
        <v>945</v>
      </c>
      <c r="S136" s="15">
        <v>630</v>
      </c>
      <c r="T136" s="9"/>
      <c r="U136" s="19">
        <f t="shared" si="52"/>
        <v>700</v>
      </c>
      <c r="V136" s="17">
        <f t="shared" si="53"/>
        <v>900</v>
      </c>
      <c r="W136" s="90">
        <f t="shared" si="54"/>
        <v>600</v>
      </c>
    </row>
    <row r="137" spans="1:23" ht="22.5" customHeight="1">
      <c r="A137" s="116"/>
      <c r="B137" s="116">
        <v>246</v>
      </c>
      <c r="C137" s="126" t="s">
        <v>200</v>
      </c>
      <c r="D137" s="194">
        <f t="shared" si="40"/>
        <v>770</v>
      </c>
      <c r="E137" s="195">
        <f t="shared" si="38"/>
        <v>990</v>
      </c>
      <c r="F137" s="119" t="s">
        <v>12</v>
      </c>
      <c r="G137" s="125">
        <v>41432</v>
      </c>
      <c r="H137" s="122"/>
      <c r="I137" s="47">
        <f t="shared" si="46"/>
        <v>770.0000000000001</v>
      </c>
      <c r="J137" s="51">
        <f t="shared" si="47"/>
        <v>990.0000000000001</v>
      </c>
      <c r="K137" s="81">
        <f t="shared" si="48"/>
        <v>660</v>
      </c>
      <c r="L137" s="42"/>
      <c r="M137" s="47">
        <f t="shared" si="49"/>
        <v>756</v>
      </c>
      <c r="N137" s="51">
        <f t="shared" si="50"/>
        <v>972.0000000000001</v>
      </c>
      <c r="O137" s="81">
        <f t="shared" si="51"/>
        <v>648</v>
      </c>
      <c r="Q137" s="18">
        <v>735</v>
      </c>
      <c r="R137" s="15">
        <v>945</v>
      </c>
      <c r="S137" s="15">
        <v>630</v>
      </c>
      <c r="T137" s="9"/>
      <c r="U137" s="19">
        <f t="shared" si="52"/>
        <v>700</v>
      </c>
      <c r="V137" s="17">
        <f t="shared" si="53"/>
        <v>900</v>
      </c>
      <c r="W137" s="90">
        <f t="shared" si="54"/>
        <v>600</v>
      </c>
    </row>
    <row r="138" spans="1:23" ht="22.5" customHeight="1">
      <c r="A138" s="116"/>
      <c r="B138" s="116">
        <v>247</v>
      </c>
      <c r="C138" s="126" t="s">
        <v>201</v>
      </c>
      <c r="D138" s="194">
        <f t="shared" si="40"/>
        <v>770</v>
      </c>
      <c r="E138" s="195">
        <f t="shared" si="38"/>
        <v>990</v>
      </c>
      <c r="F138" s="119" t="s">
        <v>12</v>
      </c>
      <c r="G138" s="125">
        <v>41432</v>
      </c>
      <c r="H138" s="122"/>
      <c r="I138" s="47">
        <f t="shared" si="46"/>
        <v>770.0000000000001</v>
      </c>
      <c r="J138" s="51">
        <f t="shared" si="47"/>
        <v>990.0000000000001</v>
      </c>
      <c r="K138" s="81">
        <f t="shared" si="48"/>
        <v>660</v>
      </c>
      <c r="L138" s="42"/>
      <c r="M138" s="47">
        <f t="shared" si="49"/>
        <v>756</v>
      </c>
      <c r="N138" s="51">
        <f t="shared" si="50"/>
        <v>972.0000000000001</v>
      </c>
      <c r="O138" s="81">
        <f t="shared" si="51"/>
        <v>648</v>
      </c>
      <c r="Q138" s="18">
        <v>735</v>
      </c>
      <c r="R138" s="15">
        <v>945</v>
      </c>
      <c r="S138" s="15">
        <v>630</v>
      </c>
      <c r="T138" s="9"/>
      <c r="U138" s="19">
        <f t="shared" si="52"/>
        <v>700</v>
      </c>
      <c r="V138" s="17">
        <f t="shared" si="53"/>
        <v>900</v>
      </c>
      <c r="W138" s="90">
        <f t="shared" si="54"/>
        <v>600</v>
      </c>
    </row>
    <row r="139" spans="1:23" ht="22.5" customHeight="1">
      <c r="A139" s="116"/>
      <c r="B139" s="116">
        <v>248</v>
      </c>
      <c r="C139" s="126" t="s">
        <v>202</v>
      </c>
      <c r="D139" s="194">
        <f t="shared" si="40"/>
        <v>770</v>
      </c>
      <c r="E139" s="195">
        <f t="shared" si="38"/>
        <v>990</v>
      </c>
      <c r="F139" s="119" t="s">
        <v>12</v>
      </c>
      <c r="G139" s="125">
        <v>41432</v>
      </c>
      <c r="H139" s="122"/>
      <c r="I139" s="47">
        <f t="shared" si="46"/>
        <v>770.0000000000001</v>
      </c>
      <c r="J139" s="51">
        <f t="shared" si="47"/>
        <v>990.0000000000001</v>
      </c>
      <c r="K139" s="81">
        <f t="shared" si="48"/>
        <v>660</v>
      </c>
      <c r="L139" s="42"/>
      <c r="M139" s="47">
        <f t="shared" si="49"/>
        <v>756</v>
      </c>
      <c r="N139" s="51">
        <f t="shared" si="50"/>
        <v>972.0000000000001</v>
      </c>
      <c r="O139" s="81">
        <f t="shared" si="51"/>
        <v>648</v>
      </c>
      <c r="Q139" s="18">
        <v>735</v>
      </c>
      <c r="R139" s="15">
        <v>945</v>
      </c>
      <c r="S139" s="15">
        <v>630</v>
      </c>
      <c r="T139" s="9"/>
      <c r="U139" s="19">
        <f t="shared" si="52"/>
        <v>700</v>
      </c>
      <c r="V139" s="17">
        <f t="shared" si="53"/>
        <v>900</v>
      </c>
      <c r="W139" s="90">
        <f t="shared" si="54"/>
        <v>600</v>
      </c>
    </row>
    <row r="140" spans="1:23" ht="22.5" customHeight="1">
      <c r="A140" s="116"/>
      <c r="B140" s="116" t="s">
        <v>203</v>
      </c>
      <c r="C140" s="174" t="s">
        <v>207</v>
      </c>
      <c r="D140" s="194">
        <f t="shared" si="40"/>
        <v>1650</v>
      </c>
      <c r="E140" s="195">
        <f t="shared" si="38"/>
        <v>2200</v>
      </c>
      <c r="F140" s="135" t="s">
        <v>12</v>
      </c>
      <c r="G140" s="125">
        <v>41432</v>
      </c>
      <c r="H140" s="122"/>
      <c r="I140" s="47">
        <f t="shared" si="46"/>
        <v>1650.0000000000002</v>
      </c>
      <c r="J140" s="51">
        <f t="shared" si="47"/>
        <v>2200</v>
      </c>
      <c r="K140" s="81">
        <f t="shared" si="48"/>
        <v>1430.0000000000002</v>
      </c>
      <c r="L140" s="42"/>
      <c r="M140" s="47">
        <f t="shared" si="49"/>
        <v>1620</v>
      </c>
      <c r="N140" s="51">
        <f t="shared" si="50"/>
        <v>2160</v>
      </c>
      <c r="O140" s="81">
        <f t="shared" si="51"/>
        <v>1404</v>
      </c>
      <c r="Q140" s="18">
        <v>1575</v>
      </c>
      <c r="R140" s="26">
        <v>2100</v>
      </c>
      <c r="S140" s="26">
        <v>1365</v>
      </c>
      <c r="T140" s="9"/>
      <c r="U140" s="19">
        <f t="shared" si="52"/>
        <v>1500</v>
      </c>
      <c r="V140" s="17">
        <f t="shared" si="53"/>
        <v>2000</v>
      </c>
      <c r="W140" s="90">
        <f t="shared" si="54"/>
        <v>1300</v>
      </c>
    </row>
    <row r="141" spans="1:23" ht="22.5" customHeight="1">
      <c r="A141" s="116"/>
      <c r="B141" s="116" t="s">
        <v>204</v>
      </c>
      <c r="C141" s="126" t="s">
        <v>208</v>
      </c>
      <c r="D141" s="194">
        <f t="shared" si="40"/>
        <v>1650</v>
      </c>
      <c r="E141" s="195">
        <f t="shared" si="38"/>
        <v>2200</v>
      </c>
      <c r="F141" s="119" t="s">
        <v>12</v>
      </c>
      <c r="G141" s="125">
        <v>41432</v>
      </c>
      <c r="H141" s="122"/>
      <c r="I141" s="47">
        <f t="shared" si="46"/>
        <v>1650.0000000000002</v>
      </c>
      <c r="J141" s="51">
        <f t="shared" si="47"/>
        <v>2200</v>
      </c>
      <c r="K141" s="81">
        <f t="shared" si="48"/>
        <v>1430.0000000000002</v>
      </c>
      <c r="L141" s="42"/>
      <c r="M141" s="47">
        <f t="shared" si="49"/>
        <v>1620</v>
      </c>
      <c r="N141" s="51">
        <f t="shared" si="50"/>
        <v>2160</v>
      </c>
      <c r="O141" s="81">
        <f t="shared" si="51"/>
        <v>1404</v>
      </c>
      <c r="Q141" s="18">
        <v>1575</v>
      </c>
      <c r="R141" s="15">
        <v>2100</v>
      </c>
      <c r="S141" s="15">
        <v>1365</v>
      </c>
      <c r="T141" s="9"/>
      <c r="U141" s="19">
        <f t="shared" si="52"/>
        <v>1500</v>
      </c>
      <c r="V141" s="17">
        <f t="shared" si="53"/>
        <v>2000</v>
      </c>
      <c r="W141" s="90">
        <f t="shared" si="54"/>
        <v>1300</v>
      </c>
    </row>
    <row r="142" spans="1:23" ht="22.5" customHeight="1">
      <c r="A142" s="116"/>
      <c r="B142" s="116" t="s">
        <v>205</v>
      </c>
      <c r="C142" s="126" t="s">
        <v>209</v>
      </c>
      <c r="D142" s="194">
        <f t="shared" si="40"/>
        <v>1650</v>
      </c>
      <c r="E142" s="195">
        <f t="shared" si="38"/>
        <v>2200</v>
      </c>
      <c r="F142" s="119" t="s">
        <v>12</v>
      </c>
      <c r="G142" s="125">
        <v>41432</v>
      </c>
      <c r="H142" s="122"/>
      <c r="I142" s="47">
        <f t="shared" si="46"/>
        <v>1650.0000000000002</v>
      </c>
      <c r="J142" s="51">
        <f t="shared" si="47"/>
        <v>2200</v>
      </c>
      <c r="K142" s="81">
        <f t="shared" si="48"/>
        <v>1430.0000000000002</v>
      </c>
      <c r="L142" s="42"/>
      <c r="M142" s="47">
        <f t="shared" si="49"/>
        <v>1620</v>
      </c>
      <c r="N142" s="51">
        <f t="shared" si="50"/>
        <v>2160</v>
      </c>
      <c r="O142" s="81">
        <f t="shared" si="51"/>
        <v>1404</v>
      </c>
      <c r="Q142" s="18">
        <v>1575</v>
      </c>
      <c r="R142" s="15">
        <v>2100</v>
      </c>
      <c r="S142" s="15">
        <v>1365</v>
      </c>
      <c r="T142" s="9"/>
      <c r="U142" s="19">
        <f t="shared" si="52"/>
        <v>1500</v>
      </c>
      <c r="V142" s="17">
        <f t="shared" si="53"/>
        <v>2000</v>
      </c>
      <c r="W142" s="90">
        <f t="shared" si="54"/>
        <v>1300</v>
      </c>
    </row>
    <row r="143" spans="1:23" ht="22.5" customHeight="1" thickBot="1">
      <c r="A143" s="141"/>
      <c r="B143" s="141" t="s">
        <v>206</v>
      </c>
      <c r="C143" s="141" t="s">
        <v>210</v>
      </c>
      <c r="D143" s="196">
        <f t="shared" si="40"/>
        <v>1650</v>
      </c>
      <c r="E143" s="195">
        <f t="shared" si="38"/>
        <v>2200</v>
      </c>
      <c r="F143" s="175" t="s">
        <v>12</v>
      </c>
      <c r="G143" s="145">
        <v>41432</v>
      </c>
      <c r="H143" s="122"/>
      <c r="I143" s="68">
        <f t="shared" si="46"/>
        <v>1650.0000000000002</v>
      </c>
      <c r="J143" s="69">
        <f t="shared" si="47"/>
        <v>2200</v>
      </c>
      <c r="K143" s="82">
        <f t="shared" si="48"/>
        <v>1430.0000000000002</v>
      </c>
      <c r="L143" s="42"/>
      <c r="M143" s="68">
        <f t="shared" si="49"/>
        <v>1620</v>
      </c>
      <c r="N143" s="69">
        <f t="shared" si="50"/>
        <v>2160</v>
      </c>
      <c r="O143" s="82">
        <f t="shared" si="51"/>
        <v>1404</v>
      </c>
      <c r="Q143" s="50">
        <v>1575</v>
      </c>
      <c r="R143" s="27">
        <v>2100</v>
      </c>
      <c r="S143" s="27">
        <v>1365</v>
      </c>
      <c r="T143" s="9"/>
      <c r="U143" s="64">
        <f t="shared" si="52"/>
        <v>1500</v>
      </c>
      <c r="V143" s="65">
        <f t="shared" si="53"/>
        <v>2000</v>
      </c>
      <c r="W143" s="91">
        <f t="shared" si="54"/>
        <v>1300</v>
      </c>
    </row>
    <row r="144" spans="1:23" ht="22.5" customHeight="1">
      <c r="A144" s="116" t="s">
        <v>35</v>
      </c>
      <c r="B144" s="166">
        <v>501</v>
      </c>
      <c r="C144" s="176" t="s">
        <v>109</v>
      </c>
      <c r="D144" s="198">
        <f>ROUNDDOWN(I144,0)</f>
        <v>100569</v>
      </c>
      <c r="E144" s="199">
        <f aca="true" t="shared" si="55" ref="E144:E194">ROUNDDOWN(J144,1)</f>
        <v>149495.5</v>
      </c>
      <c r="F144" s="124" t="s">
        <v>13</v>
      </c>
      <c r="G144" s="124"/>
      <c r="H144" s="115"/>
      <c r="I144" s="66">
        <f>SUM(U144*1.1)-1</f>
        <v>100569.8</v>
      </c>
      <c r="J144" s="67">
        <f t="shared" si="47"/>
        <v>149495.5</v>
      </c>
      <c r="K144" s="84">
        <f t="shared" si="48"/>
        <v>94285.40000000001</v>
      </c>
      <c r="M144" s="66">
        <f t="shared" si="49"/>
        <v>98742.24</v>
      </c>
      <c r="N144" s="67">
        <f t="shared" si="50"/>
        <v>146777.40000000002</v>
      </c>
      <c r="O144" s="84">
        <f t="shared" si="51"/>
        <v>92571.12000000001</v>
      </c>
      <c r="Q144" s="14">
        <v>95999.4</v>
      </c>
      <c r="R144" s="20">
        <v>142700.25</v>
      </c>
      <c r="S144" s="22">
        <v>89999.7</v>
      </c>
      <c r="T144" s="9"/>
      <c r="U144" s="62">
        <v>91428</v>
      </c>
      <c r="V144" s="63">
        <f t="shared" si="53"/>
        <v>135905</v>
      </c>
      <c r="W144" s="92">
        <f t="shared" si="54"/>
        <v>85714</v>
      </c>
    </row>
    <row r="145" spans="1:23" ht="22.5" customHeight="1">
      <c r="A145" s="116" t="s">
        <v>257</v>
      </c>
      <c r="B145" s="166" t="s">
        <v>19</v>
      </c>
      <c r="C145" s="177" t="s">
        <v>110</v>
      </c>
      <c r="D145" s="194">
        <f aca="true" t="shared" si="56" ref="D145:D191">ROUNDDOWN(I145,0)</f>
        <v>17809</v>
      </c>
      <c r="E145" s="195">
        <f t="shared" si="55"/>
        <v>31952.8</v>
      </c>
      <c r="F145" s="119" t="s">
        <v>13</v>
      </c>
      <c r="G145" s="119"/>
      <c r="H145" s="115"/>
      <c r="I145" s="47">
        <f t="shared" si="46"/>
        <v>17809.52380952381</v>
      </c>
      <c r="J145" s="51">
        <f t="shared" si="47"/>
        <v>31952.800000000003</v>
      </c>
      <c r="K145" s="81">
        <f t="shared" si="48"/>
        <v>15714.285714285714</v>
      </c>
      <c r="M145" s="47">
        <f t="shared" si="49"/>
        <v>17485.714285714286</v>
      </c>
      <c r="N145" s="51">
        <f t="shared" si="50"/>
        <v>31371.840000000004</v>
      </c>
      <c r="O145" s="81">
        <f t="shared" si="51"/>
        <v>15428.571428571428</v>
      </c>
      <c r="Q145" s="18">
        <v>17000</v>
      </c>
      <c r="R145" s="15">
        <v>30500.4</v>
      </c>
      <c r="S145" s="23">
        <v>15000</v>
      </c>
      <c r="T145" s="9"/>
      <c r="U145" s="19">
        <f t="shared" si="52"/>
        <v>16190.476190476189</v>
      </c>
      <c r="V145" s="17">
        <f t="shared" si="53"/>
        <v>29048</v>
      </c>
      <c r="W145" s="90">
        <f t="shared" si="54"/>
        <v>14285.714285714284</v>
      </c>
    </row>
    <row r="146" spans="1:23" ht="22.5" customHeight="1">
      <c r="A146" s="116" t="s">
        <v>41</v>
      </c>
      <c r="B146" s="166" t="s">
        <v>20</v>
      </c>
      <c r="C146" s="177" t="s">
        <v>111</v>
      </c>
      <c r="D146" s="194">
        <f t="shared" si="56"/>
        <v>17809</v>
      </c>
      <c r="E146" s="195">
        <f t="shared" si="55"/>
        <v>31952.8</v>
      </c>
      <c r="F146" s="119" t="s">
        <v>13</v>
      </c>
      <c r="G146" s="119"/>
      <c r="H146" s="115"/>
      <c r="I146" s="47">
        <f t="shared" si="46"/>
        <v>17809.52380952381</v>
      </c>
      <c r="J146" s="51">
        <f t="shared" si="47"/>
        <v>31952.800000000003</v>
      </c>
      <c r="K146" s="81">
        <f t="shared" si="48"/>
        <v>15714.285714285714</v>
      </c>
      <c r="M146" s="47">
        <f t="shared" si="49"/>
        <v>17485.714285714286</v>
      </c>
      <c r="N146" s="51">
        <f t="shared" si="50"/>
        <v>31371.840000000004</v>
      </c>
      <c r="O146" s="81">
        <f t="shared" si="51"/>
        <v>15428.571428571428</v>
      </c>
      <c r="Q146" s="18">
        <v>17000</v>
      </c>
      <c r="R146" s="15">
        <v>30500.4</v>
      </c>
      <c r="S146" s="23">
        <v>15000</v>
      </c>
      <c r="T146" s="9"/>
      <c r="U146" s="19">
        <f t="shared" si="52"/>
        <v>16190.476190476189</v>
      </c>
      <c r="V146" s="17">
        <f t="shared" si="53"/>
        <v>29048</v>
      </c>
      <c r="W146" s="90">
        <f t="shared" si="54"/>
        <v>14285.714285714284</v>
      </c>
    </row>
    <row r="147" spans="1:23" ht="22.5" customHeight="1">
      <c r="A147" s="116" t="s">
        <v>138</v>
      </c>
      <c r="B147" s="166" t="s">
        <v>21</v>
      </c>
      <c r="C147" s="177" t="s">
        <v>112</v>
      </c>
      <c r="D147" s="194">
        <f t="shared" si="56"/>
        <v>17809</v>
      </c>
      <c r="E147" s="195">
        <f t="shared" si="55"/>
        <v>31952.8</v>
      </c>
      <c r="F147" s="119" t="s">
        <v>13</v>
      </c>
      <c r="G147" s="119"/>
      <c r="H147" s="115"/>
      <c r="I147" s="47">
        <f t="shared" si="46"/>
        <v>17809.52380952381</v>
      </c>
      <c r="J147" s="51">
        <f t="shared" si="47"/>
        <v>31952.800000000003</v>
      </c>
      <c r="K147" s="81">
        <f t="shared" si="48"/>
        <v>15714.285714285714</v>
      </c>
      <c r="M147" s="47">
        <f t="shared" si="49"/>
        <v>17485.714285714286</v>
      </c>
      <c r="N147" s="51">
        <f t="shared" si="50"/>
        <v>31371.840000000004</v>
      </c>
      <c r="O147" s="81">
        <f t="shared" si="51"/>
        <v>15428.571428571428</v>
      </c>
      <c r="Q147" s="18">
        <v>17000</v>
      </c>
      <c r="R147" s="15">
        <v>30500.4</v>
      </c>
      <c r="S147" s="23">
        <v>15000</v>
      </c>
      <c r="T147" s="9"/>
      <c r="U147" s="19">
        <f t="shared" si="52"/>
        <v>16190.476190476189</v>
      </c>
      <c r="V147" s="17">
        <f t="shared" si="53"/>
        <v>29048</v>
      </c>
      <c r="W147" s="90">
        <f t="shared" si="54"/>
        <v>14285.714285714284</v>
      </c>
    </row>
    <row r="148" spans="1:23" ht="22.5" customHeight="1">
      <c r="A148" s="116"/>
      <c r="B148" s="166" t="s">
        <v>22</v>
      </c>
      <c r="C148" s="177" t="s">
        <v>113</v>
      </c>
      <c r="D148" s="194">
        <f t="shared" si="56"/>
        <v>17809</v>
      </c>
      <c r="E148" s="195">
        <f t="shared" si="55"/>
        <v>31952.8</v>
      </c>
      <c r="F148" s="119" t="s">
        <v>13</v>
      </c>
      <c r="G148" s="119"/>
      <c r="H148" s="115"/>
      <c r="I148" s="47">
        <f t="shared" si="46"/>
        <v>17809.52380952381</v>
      </c>
      <c r="J148" s="51">
        <f t="shared" si="47"/>
        <v>31952.800000000003</v>
      </c>
      <c r="K148" s="81">
        <f t="shared" si="48"/>
        <v>15714.285714285714</v>
      </c>
      <c r="M148" s="47">
        <f t="shared" si="49"/>
        <v>17485.714285714286</v>
      </c>
      <c r="N148" s="51">
        <f t="shared" si="50"/>
        <v>31371.840000000004</v>
      </c>
      <c r="O148" s="81">
        <f t="shared" si="51"/>
        <v>15428.571428571428</v>
      </c>
      <c r="Q148" s="18">
        <v>17000</v>
      </c>
      <c r="R148" s="15">
        <v>30500.4</v>
      </c>
      <c r="S148" s="23">
        <v>15000</v>
      </c>
      <c r="T148" s="9"/>
      <c r="U148" s="19">
        <f t="shared" si="52"/>
        <v>16190.476190476189</v>
      </c>
      <c r="V148" s="17">
        <f t="shared" si="53"/>
        <v>29048</v>
      </c>
      <c r="W148" s="90">
        <f t="shared" si="54"/>
        <v>14285.714285714284</v>
      </c>
    </row>
    <row r="149" spans="1:23" ht="22.5" customHeight="1">
      <c r="A149" s="116"/>
      <c r="B149" s="166" t="s">
        <v>23</v>
      </c>
      <c r="C149" s="136" t="s">
        <v>114</v>
      </c>
      <c r="D149" s="194">
        <f t="shared" si="56"/>
        <v>20952</v>
      </c>
      <c r="E149" s="195">
        <f t="shared" si="55"/>
        <v>37295.5</v>
      </c>
      <c r="F149" s="124" t="s">
        <v>13</v>
      </c>
      <c r="G149" s="119"/>
      <c r="H149" s="115"/>
      <c r="I149" s="47">
        <f t="shared" si="46"/>
        <v>20952.38095238095</v>
      </c>
      <c r="J149" s="51">
        <f t="shared" si="47"/>
        <v>37295.5</v>
      </c>
      <c r="K149" s="81">
        <f t="shared" si="48"/>
        <v>18857.14285714286</v>
      </c>
      <c r="M149" s="47">
        <f t="shared" si="49"/>
        <v>20571.428571428572</v>
      </c>
      <c r="N149" s="51">
        <f t="shared" si="50"/>
        <v>36617.4</v>
      </c>
      <c r="O149" s="81">
        <f t="shared" si="51"/>
        <v>18514.285714285714</v>
      </c>
      <c r="Q149" s="18">
        <v>20000</v>
      </c>
      <c r="R149" s="20">
        <v>35600.25</v>
      </c>
      <c r="S149" s="22">
        <v>18000</v>
      </c>
      <c r="T149" s="9"/>
      <c r="U149" s="19">
        <f t="shared" si="52"/>
        <v>19047.619047619046</v>
      </c>
      <c r="V149" s="17">
        <f t="shared" si="53"/>
        <v>33905</v>
      </c>
      <c r="W149" s="90">
        <f t="shared" si="54"/>
        <v>17142.85714285714</v>
      </c>
    </row>
    <row r="150" spans="1:23" ht="22.5" customHeight="1">
      <c r="A150" s="116"/>
      <c r="B150" s="166" t="s">
        <v>24</v>
      </c>
      <c r="C150" s="126" t="s">
        <v>115</v>
      </c>
      <c r="D150" s="194">
        <f t="shared" si="56"/>
        <v>20952</v>
      </c>
      <c r="E150" s="195">
        <f t="shared" si="55"/>
        <v>37295.5</v>
      </c>
      <c r="F150" s="119" t="s">
        <v>13</v>
      </c>
      <c r="G150" s="119"/>
      <c r="H150" s="115"/>
      <c r="I150" s="47">
        <f t="shared" si="46"/>
        <v>20952.38095238095</v>
      </c>
      <c r="J150" s="51">
        <f t="shared" si="47"/>
        <v>37295.5</v>
      </c>
      <c r="K150" s="81">
        <f t="shared" si="48"/>
        <v>18857.14285714286</v>
      </c>
      <c r="M150" s="47">
        <f t="shared" si="49"/>
        <v>20571.428571428572</v>
      </c>
      <c r="N150" s="51">
        <f t="shared" si="50"/>
        <v>36617.4</v>
      </c>
      <c r="O150" s="81">
        <f t="shared" si="51"/>
        <v>18514.285714285714</v>
      </c>
      <c r="Q150" s="18">
        <v>20000</v>
      </c>
      <c r="R150" s="15">
        <v>35600.25</v>
      </c>
      <c r="S150" s="23">
        <v>18000</v>
      </c>
      <c r="T150" s="9"/>
      <c r="U150" s="19">
        <f t="shared" si="52"/>
        <v>19047.619047619046</v>
      </c>
      <c r="V150" s="17">
        <f t="shared" si="53"/>
        <v>33905</v>
      </c>
      <c r="W150" s="90">
        <f t="shared" si="54"/>
        <v>17142.85714285714</v>
      </c>
    </row>
    <row r="151" spans="1:23" ht="22.5" customHeight="1">
      <c r="A151" s="116"/>
      <c r="B151" s="166">
        <v>544</v>
      </c>
      <c r="C151" s="176" t="s">
        <v>120</v>
      </c>
      <c r="D151" s="194">
        <f t="shared" si="56"/>
        <v>100569</v>
      </c>
      <c r="E151" s="195">
        <f t="shared" si="55"/>
        <v>149495.5</v>
      </c>
      <c r="F151" s="124" t="s">
        <v>13</v>
      </c>
      <c r="G151" s="119"/>
      <c r="H151" s="115"/>
      <c r="I151" s="47">
        <f>SUM(U151*1.1)-1</f>
        <v>100569.8</v>
      </c>
      <c r="J151" s="51">
        <f t="shared" si="47"/>
        <v>149495.5</v>
      </c>
      <c r="K151" s="81">
        <f t="shared" si="48"/>
        <v>94285.71428571429</v>
      </c>
      <c r="M151" s="47">
        <f t="shared" si="49"/>
        <v>98742.24</v>
      </c>
      <c r="N151" s="51">
        <f t="shared" si="50"/>
        <v>146777.40000000002</v>
      </c>
      <c r="O151" s="81">
        <f t="shared" si="51"/>
        <v>92571.42857142858</v>
      </c>
      <c r="Q151" s="86" t="s">
        <v>376</v>
      </c>
      <c r="R151" s="20">
        <v>142700.25</v>
      </c>
      <c r="S151" s="22">
        <v>90000</v>
      </c>
      <c r="T151" s="9"/>
      <c r="U151" s="19">
        <v>91428</v>
      </c>
      <c r="V151" s="17">
        <f t="shared" si="53"/>
        <v>135905</v>
      </c>
      <c r="W151" s="90">
        <f t="shared" si="54"/>
        <v>85714.28571428571</v>
      </c>
    </row>
    <row r="152" spans="1:23" ht="22.5" customHeight="1">
      <c r="A152" s="116"/>
      <c r="B152" s="166" t="s">
        <v>132</v>
      </c>
      <c r="C152" s="177" t="s">
        <v>121</v>
      </c>
      <c r="D152" s="194">
        <f t="shared" si="56"/>
        <v>17809</v>
      </c>
      <c r="E152" s="195">
        <f t="shared" si="55"/>
        <v>31952.8</v>
      </c>
      <c r="F152" s="119" t="s">
        <v>13</v>
      </c>
      <c r="G152" s="119"/>
      <c r="H152" s="115"/>
      <c r="I152" s="47">
        <f>SUM(U152*1.1)</f>
        <v>17809.52380952381</v>
      </c>
      <c r="J152" s="51">
        <f t="shared" si="47"/>
        <v>31952.800000000003</v>
      </c>
      <c r="K152" s="81">
        <f t="shared" si="48"/>
        <v>15714.285714285714</v>
      </c>
      <c r="M152" s="47">
        <f t="shared" si="49"/>
        <v>17485.714285714286</v>
      </c>
      <c r="N152" s="51">
        <f t="shared" si="50"/>
        <v>31371.840000000004</v>
      </c>
      <c r="O152" s="81">
        <f t="shared" si="51"/>
        <v>15428.571428571428</v>
      </c>
      <c r="Q152" s="18">
        <v>17000</v>
      </c>
      <c r="R152" s="15">
        <v>30500.4</v>
      </c>
      <c r="S152" s="23">
        <v>15000</v>
      </c>
      <c r="T152" s="9"/>
      <c r="U152" s="19">
        <f t="shared" si="52"/>
        <v>16190.476190476189</v>
      </c>
      <c r="V152" s="17">
        <f t="shared" si="53"/>
        <v>29048</v>
      </c>
      <c r="W152" s="90">
        <f t="shared" si="54"/>
        <v>14285.714285714284</v>
      </c>
    </row>
    <row r="153" spans="1:23" ht="22.5" customHeight="1">
      <c r="A153" s="116"/>
      <c r="B153" s="166" t="s">
        <v>133</v>
      </c>
      <c r="C153" s="177" t="s">
        <v>122</v>
      </c>
      <c r="D153" s="194">
        <f t="shared" si="56"/>
        <v>17809</v>
      </c>
      <c r="E153" s="195">
        <f t="shared" si="55"/>
        <v>31952.8</v>
      </c>
      <c r="F153" s="119" t="s">
        <v>13</v>
      </c>
      <c r="G153" s="119"/>
      <c r="H153" s="115"/>
      <c r="I153" s="47">
        <f t="shared" si="46"/>
        <v>17809.52380952381</v>
      </c>
      <c r="J153" s="51">
        <f t="shared" si="47"/>
        <v>31952.800000000003</v>
      </c>
      <c r="K153" s="81">
        <f t="shared" si="48"/>
        <v>15714.285714285714</v>
      </c>
      <c r="M153" s="47">
        <f t="shared" si="49"/>
        <v>17485.714285714286</v>
      </c>
      <c r="N153" s="51">
        <f t="shared" si="50"/>
        <v>31371.840000000004</v>
      </c>
      <c r="O153" s="81">
        <f t="shared" si="51"/>
        <v>15428.571428571428</v>
      </c>
      <c r="Q153" s="18">
        <v>17000</v>
      </c>
      <c r="R153" s="15">
        <v>30500.4</v>
      </c>
      <c r="S153" s="23">
        <v>15000</v>
      </c>
      <c r="T153" s="9"/>
      <c r="U153" s="19">
        <f t="shared" si="52"/>
        <v>16190.476190476189</v>
      </c>
      <c r="V153" s="17">
        <f t="shared" si="53"/>
        <v>29048</v>
      </c>
      <c r="W153" s="90">
        <f t="shared" si="54"/>
        <v>14285.714285714284</v>
      </c>
    </row>
    <row r="154" spans="1:23" ht="22.5" customHeight="1">
      <c r="A154" s="116"/>
      <c r="B154" s="166" t="s">
        <v>134</v>
      </c>
      <c r="C154" s="177" t="s">
        <v>123</v>
      </c>
      <c r="D154" s="194">
        <f t="shared" si="56"/>
        <v>17809</v>
      </c>
      <c r="E154" s="195">
        <f t="shared" si="55"/>
        <v>31952.8</v>
      </c>
      <c r="F154" s="119" t="s">
        <v>13</v>
      </c>
      <c r="G154" s="119"/>
      <c r="H154" s="115"/>
      <c r="I154" s="47">
        <f t="shared" si="46"/>
        <v>17809.52380952381</v>
      </c>
      <c r="J154" s="51">
        <f t="shared" si="47"/>
        <v>31952.800000000003</v>
      </c>
      <c r="K154" s="81">
        <f t="shared" si="48"/>
        <v>15714.285714285714</v>
      </c>
      <c r="M154" s="47">
        <f t="shared" si="49"/>
        <v>17485.714285714286</v>
      </c>
      <c r="N154" s="51">
        <f t="shared" si="50"/>
        <v>31371.840000000004</v>
      </c>
      <c r="O154" s="81">
        <f t="shared" si="51"/>
        <v>15428.571428571428</v>
      </c>
      <c r="Q154" s="18">
        <v>17000</v>
      </c>
      <c r="R154" s="15">
        <v>30500.4</v>
      </c>
      <c r="S154" s="23">
        <v>15000</v>
      </c>
      <c r="T154" s="9"/>
      <c r="U154" s="19">
        <f t="shared" si="52"/>
        <v>16190.476190476189</v>
      </c>
      <c r="V154" s="17">
        <f t="shared" si="53"/>
        <v>29048</v>
      </c>
      <c r="W154" s="90">
        <f t="shared" si="54"/>
        <v>14285.714285714284</v>
      </c>
    </row>
    <row r="155" spans="1:23" ht="22.5" customHeight="1">
      <c r="A155" s="116" t="s">
        <v>278</v>
      </c>
      <c r="B155" s="166" t="s">
        <v>135</v>
      </c>
      <c r="C155" s="177" t="s">
        <v>124</v>
      </c>
      <c r="D155" s="194">
        <f t="shared" si="56"/>
        <v>17809</v>
      </c>
      <c r="E155" s="195">
        <f t="shared" si="55"/>
        <v>31952.8</v>
      </c>
      <c r="F155" s="119" t="s">
        <v>13</v>
      </c>
      <c r="G155" s="119"/>
      <c r="H155" s="115"/>
      <c r="I155" s="47">
        <f t="shared" si="46"/>
        <v>17809.52380952381</v>
      </c>
      <c r="J155" s="51">
        <f t="shared" si="47"/>
        <v>31952.800000000003</v>
      </c>
      <c r="K155" s="81">
        <f t="shared" si="48"/>
        <v>15714.285714285714</v>
      </c>
      <c r="M155" s="47">
        <f t="shared" si="49"/>
        <v>17485.714285714286</v>
      </c>
      <c r="N155" s="51">
        <f t="shared" si="50"/>
        <v>31371.840000000004</v>
      </c>
      <c r="O155" s="81">
        <f t="shared" si="51"/>
        <v>15428.571428571428</v>
      </c>
      <c r="Q155" s="18">
        <v>17000</v>
      </c>
      <c r="R155" s="15">
        <v>30500.4</v>
      </c>
      <c r="S155" s="23">
        <v>15000</v>
      </c>
      <c r="T155" s="9"/>
      <c r="U155" s="19">
        <f t="shared" si="52"/>
        <v>16190.476190476189</v>
      </c>
      <c r="V155" s="17">
        <f t="shared" si="53"/>
        <v>29048</v>
      </c>
      <c r="W155" s="90">
        <f t="shared" si="54"/>
        <v>14285.714285714284</v>
      </c>
    </row>
    <row r="156" spans="1:23" ht="22.5" customHeight="1">
      <c r="A156" s="116"/>
      <c r="B156" s="166" t="s">
        <v>136</v>
      </c>
      <c r="C156" s="136" t="s">
        <v>125</v>
      </c>
      <c r="D156" s="194">
        <f t="shared" si="56"/>
        <v>20952</v>
      </c>
      <c r="E156" s="195">
        <f t="shared" si="55"/>
        <v>37295.5</v>
      </c>
      <c r="F156" s="124" t="s">
        <v>13</v>
      </c>
      <c r="G156" s="119"/>
      <c r="H156" s="115"/>
      <c r="I156" s="47">
        <f t="shared" si="46"/>
        <v>20952.38095238095</v>
      </c>
      <c r="J156" s="51">
        <f t="shared" si="47"/>
        <v>37295.5</v>
      </c>
      <c r="K156" s="81">
        <f t="shared" si="48"/>
        <v>18857.14285714286</v>
      </c>
      <c r="M156" s="47">
        <f t="shared" si="49"/>
        <v>20571.428571428572</v>
      </c>
      <c r="N156" s="51">
        <f t="shared" si="50"/>
        <v>36617.4</v>
      </c>
      <c r="O156" s="81">
        <f t="shared" si="51"/>
        <v>18514.285714285714</v>
      </c>
      <c r="Q156" s="18">
        <v>20000</v>
      </c>
      <c r="R156" s="20">
        <v>35600.25</v>
      </c>
      <c r="S156" s="22">
        <v>18000</v>
      </c>
      <c r="T156" s="9"/>
      <c r="U156" s="19">
        <f t="shared" si="52"/>
        <v>19047.619047619046</v>
      </c>
      <c r="V156" s="17">
        <f t="shared" si="53"/>
        <v>33905</v>
      </c>
      <c r="W156" s="90">
        <f t="shared" si="54"/>
        <v>17142.85714285714</v>
      </c>
    </row>
    <row r="157" spans="1:23" ht="22.5" customHeight="1">
      <c r="A157" s="116"/>
      <c r="B157" s="166" t="s">
        <v>137</v>
      </c>
      <c r="C157" s="126" t="s">
        <v>126</v>
      </c>
      <c r="D157" s="194">
        <f t="shared" si="56"/>
        <v>20952</v>
      </c>
      <c r="E157" s="195">
        <f t="shared" si="55"/>
        <v>37295.5</v>
      </c>
      <c r="F157" s="119" t="s">
        <v>13</v>
      </c>
      <c r="G157" s="119"/>
      <c r="H157" s="115"/>
      <c r="I157" s="47">
        <f t="shared" si="46"/>
        <v>20952.38095238095</v>
      </c>
      <c r="J157" s="51">
        <f t="shared" si="47"/>
        <v>37295.5</v>
      </c>
      <c r="K157" s="81">
        <f t="shared" si="48"/>
        <v>18857.14285714286</v>
      </c>
      <c r="M157" s="47">
        <f t="shared" si="49"/>
        <v>20571.428571428572</v>
      </c>
      <c r="N157" s="51">
        <f t="shared" si="50"/>
        <v>36617.4</v>
      </c>
      <c r="O157" s="81">
        <f t="shared" si="51"/>
        <v>18514.285714285714</v>
      </c>
      <c r="Q157" s="18">
        <v>20000</v>
      </c>
      <c r="R157" s="15">
        <v>35600.25</v>
      </c>
      <c r="S157" s="23">
        <v>18000</v>
      </c>
      <c r="T157" s="9"/>
      <c r="U157" s="19">
        <f t="shared" si="52"/>
        <v>19047.619047619046</v>
      </c>
      <c r="V157" s="17">
        <f t="shared" si="53"/>
        <v>33905</v>
      </c>
      <c r="W157" s="90">
        <f t="shared" si="54"/>
        <v>17142.85714285714</v>
      </c>
    </row>
    <row r="158" spans="1:23" ht="22.5" customHeight="1">
      <c r="A158" s="116"/>
      <c r="B158" s="166">
        <v>502</v>
      </c>
      <c r="C158" s="136" t="s">
        <v>146</v>
      </c>
      <c r="D158" s="194">
        <f t="shared" si="56"/>
        <v>90776</v>
      </c>
      <c r="E158" s="195">
        <f t="shared" si="55"/>
        <v>117475.8</v>
      </c>
      <c r="F158" s="124" t="s">
        <v>13</v>
      </c>
      <c r="G158" s="119"/>
      <c r="H158" s="115"/>
      <c r="I158" s="47">
        <f t="shared" si="46"/>
        <v>90776.40000000001</v>
      </c>
      <c r="J158" s="51">
        <f t="shared" si="47"/>
        <v>117475.80952380953</v>
      </c>
      <c r="K158" s="81">
        <f t="shared" si="48"/>
        <v>83299.70000000001</v>
      </c>
      <c r="M158" s="47">
        <f t="shared" si="49"/>
        <v>89125.92000000001</v>
      </c>
      <c r="N158" s="51">
        <f t="shared" si="50"/>
        <v>115339.88571428572</v>
      </c>
      <c r="O158" s="81">
        <f t="shared" si="51"/>
        <v>81785.16</v>
      </c>
      <c r="Q158" s="18">
        <v>86650.2</v>
      </c>
      <c r="R158" s="20">
        <v>112136</v>
      </c>
      <c r="S158" s="22">
        <v>79513.35</v>
      </c>
      <c r="T158" s="9"/>
      <c r="U158" s="19">
        <f t="shared" si="52"/>
        <v>82524</v>
      </c>
      <c r="V158" s="17">
        <f t="shared" si="53"/>
        <v>106796.19047619047</v>
      </c>
      <c r="W158" s="90">
        <v>75727</v>
      </c>
    </row>
    <row r="159" spans="1:23" ht="22.5" customHeight="1">
      <c r="A159" s="116"/>
      <c r="B159" s="166" t="s">
        <v>25</v>
      </c>
      <c r="C159" s="126" t="s">
        <v>147</v>
      </c>
      <c r="D159" s="194">
        <f t="shared" si="56"/>
        <v>18155</v>
      </c>
      <c r="E159" s="195">
        <f t="shared" si="55"/>
        <v>21358.8</v>
      </c>
      <c r="F159" s="119" t="s">
        <v>411</v>
      </c>
      <c r="G159" s="119"/>
      <c r="H159" s="115"/>
      <c r="I159" s="47">
        <f t="shared" si="46"/>
        <v>18155.238095238095</v>
      </c>
      <c r="J159" s="51">
        <f t="shared" si="47"/>
        <v>21358.85714285714</v>
      </c>
      <c r="K159" s="81">
        <f t="shared" si="48"/>
        <v>16553.428571428572</v>
      </c>
      <c r="M159" s="47">
        <f t="shared" si="49"/>
        <v>17825.14285714286</v>
      </c>
      <c r="N159" s="51">
        <f t="shared" si="50"/>
        <v>20970.514285714286</v>
      </c>
      <c r="O159" s="81">
        <f t="shared" si="51"/>
        <v>16252.457142857143</v>
      </c>
      <c r="Q159" s="18">
        <v>17330</v>
      </c>
      <c r="R159" s="15">
        <v>20388</v>
      </c>
      <c r="S159" s="23">
        <v>15801</v>
      </c>
      <c r="T159" s="9"/>
      <c r="U159" s="19">
        <f t="shared" si="52"/>
        <v>16504.761904761905</v>
      </c>
      <c r="V159" s="17">
        <f t="shared" si="53"/>
        <v>19417.142857142855</v>
      </c>
      <c r="W159" s="90">
        <f t="shared" si="54"/>
        <v>15048.571428571428</v>
      </c>
    </row>
    <row r="160" spans="1:23" ht="22.5" customHeight="1">
      <c r="A160" s="116"/>
      <c r="B160" s="166" t="s">
        <v>26</v>
      </c>
      <c r="C160" s="126" t="s">
        <v>127</v>
      </c>
      <c r="D160" s="194">
        <f t="shared" si="56"/>
        <v>18155</v>
      </c>
      <c r="E160" s="195">
        <f t="shared" si="55"/>
        <v>21358.8</v>
      </c>
      <c r="F160" s="119" t="s">
        <v>411</v>
      </c>
      <c r="G160" s="119"/>
      <c r="H160" s="115"/>
      <c r="I160" s="47">
        <f t="shared" si="46"/>
        <v>18155.238095238095</v>
      </c>
      <c r="J160" s="51">
        <f t="shared" si="47"/>
        <v>21358.85714285714</v>
      </c>
      <c r="K160" s="81">
        <f t="shared" si="48"/>
        <v>16553.428571428572</v>
      </c>
      <c r="M160" s="47">
        <f t="shared" si="49"/>
        <v>17825.14285714286</v>
      </c>
      <c r="N160" s="51">
        <f t="shared" si="50"/>
        <v>20970.514285714286</v>
      </c>
      <c r="O160" s="81">
        <f t="shared" si="51"/>
        <v>16252.457142857143</v>
      </c>
      <c r="Q160" s="18">
        <v>17330</v>
      </c>
      <c r="R160" s="15">
        <v>20388</v>
      </c>
      <c r="S160" s="23">
        <v>15801</v>
      </c>
      <c r="T160" s="9"/>
      <c r="U160" s="19">
        <f t="shared" si="52"/>
        <v>16504.761904761905</v>
      </c>
      <c r="V160" s="17">
        <f t="shared" si="53"/>
        <v>19417.142857142855</v>
      </c>
      <c r="W160" s="90">
        <f t="shared" si="54"/>
        <v>15048.571428571428</v>
      </c>
    </row>
    <row r="161" spans="1:23" ht="22.5" customHeight="1">
      <c r="A161" s="116"/>
      <c r="B161" s="166" t="s">
        <v>27</v>
      </c>
      <c r="C161" s="126" t="s">
        <v>128</v>
      </c>
      <c r="D161" s="194">
        <f t="shared" si="56"/>
        <v>18155</v>
      </c>
      <c r="E161" s="195">
        <f t="shared" si="55"/>
        <v>21358.8</v>
      </c>
      <c r="F161" s="119" t="s">
        <v>411</v>
      </c>
      <c r="G161" s="119"/>
      <c r="H161" s="115"/>
      <c r="I161" s="47">
        <f t="shared" si="46"/>
        <v>18155.238095238095</v>
      </c>
      <c r="J161" s="51">
        <f t="shared" si="47"/>
        <v>21358.85714285714</v>
      </c>
      <c r="K161" s="81">
        <f t="shared" si="48"/>
        <v>16553.428571428572</v>
      </c>
      <c r="M161" s="47">
        <f t="shared" si="49"/>
        <v>17825.14285714286</v>
      </c>
      <c r="N161" s="51">
        <f t="shared" si="50"/>
        <v>20970.514285714286</v>
      </c>
      <c r="O161" s="81">
        <f t="shared" si="51"/>
        <v>16252.457142857143</v>
      </c>
      <c r="Q161" s="18">
        <v>17330</v>
      </c>
      <c r="R161" s="15">
        <v>20388</v>
      </c>
      <c r="S161" s="23">
        <v>15801</v>
      </c>
      <c r="T161" s="9"/>
      <c r="U161" s="19">
        <f t="shared" si="52"/>
        <v>16504.761904761905</v>
      </c>
      <c r="V161" s="17">
        <f t="shared" si="53"/>
        <v>19417.142857142855</v>
      </c>
      <c r="W161" s="90">
        <f t="shared" si="54"/>
        <v>15048.571428571428</v>
      </c>
    </row>
    <row r="162" spans="1:23" ht="22.5" customHeight="1">
      <c r="A162" s="116" t="s">
        <v>257</v>
      </c>
      <c r="B162" s="166" t="s">
        <v>28</v>
      </c>
      <c r="C162" s="126" t="s">
        <v>129</v>
      </c>
      <c r="D162" s="194">
        <f t="shared" si="56"/>
        <v>18155</v>
      </c>
      <c r="E162" s="195">
        <f t="shared" si="55"/>
        <v>21358.8</v>
      </c>
      <c r="F162" s="119" t="s">
        <v>411</v>
      </c>
      <c r="G162" s="119"/>
      <c r="H162" s="115"/>
      <c r="I162" s="47">
        <f t="shared" si="46"/>
        <v>18155.238095238095</v>
      </c>
      <c r="J162" s="51">
        <f t="shared" si="47"/>
        <v>21358.85714285714</v>
      </c>
      <c r="K162" s="81">
        <f t="shared" si="48"/>
        <v>16553.428571428572</v>
      </c>
      <c r="M162" s="47">
        <f t="shared" si="49"/>
        <v>17825.14285714286</v>
      </c>
      <c r="N162" s="51">
        <f t="shared" si="50"/>
        <v>20970.514285714286</v>
      </c>
      <c r="O162" s="81">
        <f t="shared" si="51"/>
        <v>16252.457142857143</v>
      </c>
      <c r="Q162" s="18">
        <v>17330</v>
      </c>
      <c r="R162" s="15">
        <v>20388</v>
      </c>
      <c r="S162" s="23">
        <v>15801</v>
      </c>
      <c r="T162" s="9"/>
      <c r="U162" s="19">
        <f t="shared" si="52"/>
        <v>16504.761904761905</v>
      </c>
      <c r="V162" s="17">
        <f t="shared" si="53"/>
        <v>19417.142857142855</v>
      </c>
      <c r="W162" s="90">
        <f t="shared" si="54"/>
        <v>15048.571428571428</v>
      </c>
    </row>
    <row r="163" spans="1:23" ht="22.5" customHeight="1">
      <c r="A163" s="116"/>
      <c r="B163" s="166" t="s">
        <v>29</v>
      </c>
      <c r="C163" s="126" t="s">
        <v>130</v>
      </c>
      <c r="D163" s="194">
        <f t="shared" si="56"/>
        <v>18155</v>
      </c>
      <c r="E163" s="195">
        <f t="shared" si="55"/>
        <v>21358.8</v>
      </c>
      <c r="F163" s="119" t="s">
        <v>411</v>
      </c>
      <c r="G163" s="119"/>
      <c r="H163" s="115"/>
      <c r="I163" s="47">
        <f t="shared" si="46"/>
        <v>18155.238095238095</v>
      </c>
      <c r="J163" s="51">
        <f t="shared" si="47"/>
        <v>21358.85714285714</v>
      </c>
      <c r="K163" s="81">
        <f t="shared" si="48"/>
        <v>16553.428571428572</v>
      </c>
      <c r="M163" s="47">
        <f t="shared" si="49"/>
        <v>17825.14285714286</v>
      </c>
      <c r="N163" s="51">
        <f t="shared" si="50"/>
        <v>20970.514285714286</v>
      </c>
      <c r="O163" s="81">
        <f t="shared" si="51"/>
        <v>16252.457142857143</v>
      </c>
      <c r="Q163" s="18">
        <v>17330</v>
      </c>
      <c r="R163" s="15">
        <v>20388</v>
      </c>
      <c r="S163" s="23">
        <v>15801</v>
      </c>
      <c r="T163" s="9"/>
      <c r="U163" s="19">
        <f t="shared" si="52"/>
        <v>16504.761904761905</v>
      </c>
      <c r="V163" s="17">
        <f t="shared" si="53"/>
        <v>19417.142857142855</v>
      </c>
      <c r="W163" s="90">
        <f t="shared" si="54"/>
        <v>15048.571428571428</v>
      </c>
    </row>
    <row r="164" spans="1:23" ht="22.5" customHeight="1">
      <c r="A164" s="116"/>
      <c r="B164" s="166" t="s">
        <v>30</v>
      </c>
      <c r="C164" s="126" t="s">
        <v>131</v>
      </c>
      <c r="D164" s="194">
        <f t="shared" si="56"/>
        <v>18155</v>
      </c>
      <c r="E164" s="195">
        <f t="shared" si="55"/>
        <v>21358.8</v>
      </c>
      <c r="F164" s="119" t="s">
        <v>411</v>
      </c>
      <c r="G164" s="119"/>
      <c r="H164" s="115"/>
      <c r="I164" s="47">
        <f t="shared" si="46"/>
        <v>18155.238095238095</v>
      </c>
      <c r="J164" s="51">
        <f t="shared" si="47"/>
        <v>21358.85714285714</v>
      </c>
      <c r="K164" s="81">
        <f t="shared" si="48"/>
        <v>16553.428571428572</v>
      </c>
      <c r="M164" s="47">
        <f t="shared" si="49"/>
        <v>17825.14285714286</v>
      </c>
      <c r="N164" s="51">
        <f t="shared" si="50"/>
        <v>20970.514285714286</v>
      </c>
      <c r="O164" s="81">
        <f t="shared" si="51"/>
        <v>16252.457142857143</v>
      </c>
      <c r="Q164" s="18">
        <v>17330</v>
      </c>
      <c r="R164" s="15">
        <v>20388</v>
      </c>
      <c r="S164" s="23">
        <v>15801</v>
      </c>
      <c r="T164" s="9"/>
      <c r="U164" s="19">
        <f t="shared" si="52"/>
        <v>16504.761904761905</v>
      </c>
      <c r="V164" s="17">
        <f t="shared" si="53"/>
        <v>19417.142857142855</v>
      </c>
      <c r="W164" s="90">
        <f t="shared" si="54"/>
        <v>15048.571428571428</v>
      </c>
    </row>
    <row r="165" spans="1:23" ht="22.5" customHeight="1">
      <c r="A165" s="116"/>
      <c r="B165" s="166">
        <v>522</v>
      </c>
      <c r="C165" s="126" t="s">
        <v>89</v>
      </c>
      <c r="D165" s="194">
        <f t="shared" si="56"/>
        <v>129904</v>
      </c>
      <c r="E165" s="195">
        <f t="shared" si="55"/>
        <v>162380.9</v>
      </c>
      <c r="F165" s="119" t="s">
        <v>13</v>
      </c>
      <c r="G165" s="119"/>
      <c r="H165" s="115"/>
      <c r="I165" s="47">
        <f t="shared" si="46"/>
        <v>129904.76190476191</v>
      </c>
      <c r="J165" s="51">
        <f t="shared" si="47"/>
        <v>162380.95238095237</v>
      </c>
      <c r="K165" s="81">
        <f t="shared" si="48"/>
        <v>123619.04761904763</v>
      </c>
      <c r="M165" s="47">
        <f t="shared" si="49"/>
        <v>127542.85714285714</v>
      </c>
      <c r="N165" s="51">
        <f t="shared" si="50"/>
        <v>159428.57142857142</v>
      </c>
      <c r="O165" s="81">
        <f t="shared" si="51"/>
        <v>121371.42857142858</v>
      </c>
      <c r="Q165" s="18">
        <v>124000</v>
      </c>
      <c r="R165" s="15">
        <v>155000</v>
      </c>
      <c r="S165" s="23">
        <v>118000</v>
      </c>
      <c r="T165" s="9"/>
      <c r="U165" s="19">
        <f t="shared" si="52"/>
        <v>118095.23809523809</v>
      </c>
      <c r="V165" s="17">
        <f t="shared" si="53"/>
        <v>147619.0476190476</v>
      </c>
      <c r="W165" s="90">
        <f t="shared" si="54"/>
        <v>112380.95238095238</v>
      </c>
    </row>
    <row r="166" spans="1:23" ht="22.5" customHeight="1">
      <c r="A166" s="116"/>
      <c r="B166" s="166" t="s">
        <v>48</v>
      </c>
      <c r="C166" s="126" t="s">
        <v>90</v>
      </c>
      <c r="D166" s="194">
        <f t="shared" si="56"/>
        <v>27238</v>
      </c>
      <c r="E166" s="195">
        <f t="shared" si="55"/>
        <v>34571.4</v>
      </c>
      <c r="F166" s="119" t="s">
        <v>13</v>
      </c>
      <c r="G166" s="119"/>
      <c r="H166" s="115"/>
      <c r="I166" s="47">
        <f t="shared" si="46"/>
        <v>27238.095238095237</v>
      </c>
      <c r="J166" s="51">
        <f t="shared" si="47"/>
        <v>34571.42857142857</v>
      </c>
      <c r="K166" s="81">
        <f t="shared" si="48"/>
        <v>26191.000000000004</v>
      </c>
      <c r="M166" s="47">
        <f t="shared" si="49"/>
        <v>26742.85714285714</v>
      </c>
      <c r="N166" s="51">
        <f t="shared" si="50"/>
        <v>33942.857142857145</v>
      </c>
      <c r="O166" s="81">
        <f t="shared" si="51"/>
        <v>25714.800000000003</v>
      </c>
      <c r="Q166" s="18">
        <v>26000</v>
      </c>
      <c r="R166" s="15">
        <v>33000</v>
      </c>
      <c r="S166" s="23">
        <v>25000.5</v>
      </c>
      <c r="T166" s="9"/>
      <c r="U166" s="19">
        <f t="shared" si="52"/>
        <v>24761.90476190476</v>
      </c>
      <c r="V166" s="17">
        <f t="shared" si="53"/>
        <v>31428.571428571428</v>
      </c>
      <c r="W166" s="90">
        <f t="shared" si="54"/>
        <v>23810</v>
      </c>
    </row>
    <row r="167" spans="1:23" ht="22.5" customHeight="1">
      <c r="A167" s="116"/>
      <c r="B167" s="166" t="s">
        <v>49</v>
      </c>
      <c r="C167" s="126" t="s">
        <v>91</v>
      </c>
      <c r="D167" s="194">
        <f t="shared" si="56"/>
        <v>27238</v>
      </c>
      <c r="E167" s="195">
        <f t="shared" si="55"/>
        <v>34571.4</v>
      </c>
      <c r="F167" s="119" t="s">
        <v>13</v>
      </c>
      <c r="G167" s="119"/>
      <c r="H167" s="115"/>
      <c r="I167" s="47">
        <f t="shared" si="46"/>
        <v>27238.095238095237</v>
      </c>
      <c r="J167" s="51">
        <f t="shared" si="47"/>
        <v>34571.42857142857</v>
      </c>
      <c r="K167" s="81">
        <f t="shared" si="48"/>
        <v>26191.000000000004</v>
      </c>
      <c r="M167" s="47">
        <f t="shared" si="49"/>
        <v>26742.85714285714</v>
      </c>
      <c r="N167" s="51">
        <f t="shared" si="50"/>
        <v>33942.857142857145</v>
      </c>
      <c r="O167" s="81">
        <f t="shared" si="51"/>
        <v>25714.800000000003</v>
      </c>
      <c r="Q167" s="18">
        <v>26000</v>
      </c>
      <c r="R167" s="15">
        <v>33000</v>
      </c>
      <c r="S167" s="23">
        <v>25000.5</v>
      </c>
      <c r="T167" s="9"/>
      <c r="U167" s="19">
        <f t="shared" si="52"/>
        <v>24761.90476190476</v>
      </c>
      <c r="V167" s="17">
        <f t="shared" si="53"/>
        <v>31428.571428571428</v>
      </c>
      <c r="W167" s="90">
        <f t="shared" si="54"/>
        <v>23810</v>
      </c>
    </row>
    <row r="168" spans="1:23" ht="22.5" customHeight="1">
      <c r="A168" s="116"/>
      <c r="B168" s="166" t="s">
        <v>50</v>
      </c>
      <c r="C168" s="126" t="s">
        <v>92</v>
      </c>
      <c r="D168" s="194">
        <f t="shared" si="56"/>
        <v>27238</v>
      </c>
      <c r="E168" s="195">
        <f t="shared" si="55"/>
        <v>34571.4</v>
      </c>
      <c r="F168" s="119" t="s">
        <v>13</v>
      </c>
      <c r="G168" s="119"/>
      <c r="H168" s="115"/>
      <c r="I168" s="47">
        <f t="shared" si="46"/>
        <v>27238.095238095237</v>
      </c>
      <c r="J168" s="51">
        <f t="shared" si="47"/>
        <v>34571.42857142857</v>
      </c>
      <c r="K168" s="81">
        <f t="shared" si="48"/>
        <v>26191.000000000004</v>
      </c>
      <c r="M168" s="47">
        <f t="shared" si="49"/>
        <v>26742.85714285714</v>
      </c>
      <c r="N168" s="51">
        <f t="shared" si="50"/>
        <v>33942.857142857145</v>
      </c>
      <c r="O168" s="81">
        <f t="shared" si="51"/>
        <v>25714.800000000003</v>
      </c>
      <c r="Q168" s="18">
        <v>26000</v>
      </c>
      <c r="R168" s="15">
        <v>33000</v>
      </c>
      <c r="S168" s="23">
        <v>25000.5</v>
      </c>
      <c r="T168" s="9"/>
      <c r="U168" s="19">
        <f t="shared" si="52"/>
        <v>24761.90476190476</v>
      </c>
      <c r="V168" s="17">
        <f t="shared" si="53"/>
        <v>31428.571428571428</v>
      </c>
      <c r="W168" s="90">
        <f t="shared" si="54"/>
        <v>23810</v>
      </c>
    </row>
    <row r="169" spans="1:23" ht="22.5" customHeight="1">
      <c r="A169" s="116" t="s">
        <v>278</v>
      </c>
      <c r="B169" s="166" t="s">
        <v>51</v>
      </c>
      <c r="C169" s="126" t="s">
        <v>93</v>
      </c>
      <c r="D169" s="194">
        <f t="shared" si="56"/>
        <v>27238</v>
      </c>
      <c r="E169" s="195">
        <f t="shared" si="55"/>
        <v>34571.4</v>
      </c>
      <c r="F169" s="119" t="s">
        <v>13</v>
      </c>
      <c r="G169" s="119"/>
      <c r="H169" s="115"/>
      <c r="I169" s="47">
        <f t="shared" si="46"/>
        <v>27238.095238095237</v>
      </c>
      <c r="J169" s="51">
        <f t="shared" si="47"/>
        <v>34571.42857142857</v>
      </c>
      <c r="K169" s="81">
        <f t="shared" si="48"/>
        <v>26191.000000000004</v>
      </c>
      <c r="M169" s="47">
        <f t="shared" si="49"/>
        <v>26742.85714285714</v>
      </c>
      <c r="N169" s="51">
        <f t="shared" si="50"/>
        <v>33942.857142857145</v>
      </c>
      <c r="O169" s="81">
        <f t="shared" si="51"/>
        <v>25714.800000000003</v>
      </c>
      <c r="Q169" s="18">
        <v>26000</v>
      </c>
      <c r="R169" s="15">
        <v>33000</v>
      </c>
      <c r="S169" s="23">
        <v>25000.5</v>
      </c>
      <c r="T169" s="9"/>
      <c r="U169" s="19">
        <f t="shared" si="52"/>
        <v>24761.90476190476</v>
      </c>
      <c r="V169" s="17">
        <f t="shared" si="53"/>
        <v>31428.571428571428</v>
      </c>
      <c r="W169" s="90">
        <f t="shared" si="54"/>
        <v>23810</v>
      </c>
    </row>
    <row r="170" spans="1:23" ht="22.5" customHeight="1">
      <c r="A170" s="116"/>
      <c r="B170" s="166" t="s">
        <v>52</v>
      </c>
      <c r="C170" s="126" t="s">
        <v>94</v>
      </c>
      <c r="D170" s="194">
        <f t="shared" si="56"/>
        <v>27238</v>
      </c>
      <c r="E170" s="195">
        <f t="shared" si="55"/>
        <v>34571.4</v>
      </c>
      <c r="F170" s="119" t="s">
        <v>13</v>
      </c>
      <c r="G170" s="119"/>
      <c r="H170" s="115"/>
      <c r="I170" s="47">
        <f t="shared" si="46"/>
        <v>27238.095238095237</v>
      </c>
      <c r="J170" s="51">
        <f t="shared" si="47"/>
        <v>34571.42857142857</v>
      </c>
      <c r="K170" s="81">
        <f t="shared" si="48"/>
        <v>26191.000000000004</v>
      </c>
      <c r="M170" s="47">
        <f t="shared" si="49"/>
        <v>26742.85714285714</v>
      </c>
      <c r="N170" s="51">
        <f t="shared" si="50"/>
        <v>33942.857142857145</v>
      </c>
      <c r="O170" s="81">
        <f t="shared" si="51"/>
        <v>25714.800000000003</v>
      </c>
      <c r="Q170" s="18">
        <v>26000</v>
      </c>
      <c r="R170" s="15">
        <v>33000</v>
      </c>
      <c r="S170" s="23">
        <v>25000.5</v>
      </c>
      <c r="T170" s="9"/>
      <c r="U170" s="19">
        <f t="shared" si="52"/>
        <v>24761.90476190476</v>
      </c>
      <c r="V170" s="17">
        <f t="shared" si="53"/>
        <v>31428.571428571428</v>
      </c>
      <c r="W170" s="90">
        <f t="shared" si="54"/>
        <v>23810</v>
      </c>
    </row>
    <row r="171" spans="1:23" ht="22.5" customHeight="1">
      <c r="A171" s="116"/>
      <c r="B171" s="166" t="s">
        <v>53</v>
      </c>
      <c r="C171" s="126" t="s">
        <v>95</v>
      </c>
      <c r="D171" s="194">
        <f t="shared" si="56"/>
        <v>27238</v>
      </c>
      <c r="E171" s="195">
        <f t="shared" si="55"/>
        <v>34571.4</v>
      </c>
      <c r="F171" s="119" t="s">
        <v>13</v>
      </c>
      <c r="G171" s="119"/>
      <c r="H171" s="115"/>
      <c r="I171" s="47">
        <f t="shared" si="46"/>
        <v>27238.095238095237</v>
      </c>
      <c r="J171" s="51">
        <f t="shared" si="47"/>
        <v>34571.42857142857</v>
      </c>
      <c r="K171" s="81">
        <f t="shared" si="48"/>
        <v>26191.000000000004</v>
      </c>
      <c r="M171" s="47">
        <f t="shared" si="49"/>
        <v>26742.85714285714</v>
      </c>
      <c r="N171" s="51">
        <f t="shared" si="50"/>
        <v>33942.857142857145</v>
      </c>
      <c r="O171" s="81">
        <f t="shared" si="51"/>
        <v>25714.800000000003</v>
      </c>
      <c r="Q171" s="18">
        <v>26000</v>
      </c>
      <c r="R171" s="15">
        <v>33000</v>
      </c>
      <c r="S171" s="23">
        <v>25000.5</v>
      </c>
      <c r="T171" s="9"/>
      <c r="U171" s="19">
        <f t="shared" si="52"/>
        <v>24761.90476190476</v>
      </c>
      <c r="V171" s="17">
        <f t="shared" si="53"/>
        <v>31428.571428571428</v>
      </c>
      <c r="W171" s="90">
        <f t="shared" si="54"/>
        <v>23810</v>
      </c>
    </row>
    <row r="172" spans="1:23" ht="22.5" customHeight="1">
      <c r="A172" s="116"/>
      <c r="B172" s="166">
        <v>506</v>
      </c>
      <c r="C172" s="126" t="s">
        <v>144</v>
      </c>
      <c r="D172" s="194">
        <f t="shared" si="56"/>
        <v>29333</v>
      </c>
      <c r="E172" s="195">
        <f t="shared" si="55"/>
        <v>47980.9</v>
      </c>
      <c r="F172" s="119" t="s">
        <v>13</v>
      </c>
      <c r="G172" s="119"/>
      <c r="H172" s="115"/>
      <c r="I172" s="47">
        <f t="shared" si="46"/>
        <v>29333.333333333332</v>
      </c>
      <c r="J172" s="51">
        <f t="shared" si="47"/>
        <v>47980.899999999994</v>
      </c>
      <c r="K172" s="81">
        <f t="shared" si="48"/>
        <v>26714.600000000002</v>
      </c>
      <c r="M172" s="47">
        <f t="shared" si="49"/>
        <v>28800</v>
      </c>
      <c r="N172" s="51">
        <f t="shared" si="50"/>
        <v>47108.52</v>
      </c>
      <c r="O172" s="81">
        <f t="shared" si="51"/>
        <v>26228.88</v>
      </c>
      <c r="Q172" s="18">
        <v>28000</v>
      </c>
      <c r="R172" s="15">
        <v>45799.95</v>
      </c>
      <c r="S172" s="22">
        <v>25500.3</v>
      </c>
      <c r="T172" s="9"/>
      <c r="U172" s="19">
        <f t="shared" si="52"/>
        <v>26666.666666666664</v>
      </c>
      <c r="V172" s="17">
        <f t="shared" si="53"/>
        <v>43618.99999999999</v>
      </c>
      <c r="W172" s="90">
        <f t="shared" si="54"/>
        <v>24286</v>
      </c>
    </row>
    <row r="173" spans="1:23" ht="22.5" customHeight="1">
      <c r="A173" s="116"/>
      <c r="B173" s="166" t="s">
        <v>31</v>
      </c>
      <c r="C173" s="126" t="s">
        <v>142</v>
      </c>
      <c r="D173" s="194">
        <f t="shared" si="56"/>
        <v>24029</v>
      </c>
      <c r="E173" s="195">
        <f t="shared" si="55"/>
        <v>26609</v>
      </c>
      <c r="F173" s="119" t="s">
        <v>13</v>
      </c>
      <c r="G173" s="119"/>
      <c r="H173" s="115"/>
      <c r="I173" s="47">
        <f t="shared" si="46"/>
        <v>24029.238095238095</v>
      </c>
      <c r="J173" s="51">
        <f t="shared" si="47"/>
        <v>26609.000000000004</v>
      </c>
      <c r="K173" s="81">
        <f t="shared" si="48"/>
        <v>23494.9</v>
      </c>
      <c r="M173" s="47">
        <f t="shared" si="49"/>
        <v>23592.34285714286</v>
      </c>
      <c r="N173" s="51">
        <f t="shared" si="50"/>
        <v>26125.2</v>
      </c>
      <c r="O173" s="81">
        <f t="shared" si="51"/>
        <v>23067.72</v>
      </c>
      <c r="Q173" s="18">
        <v>22937</v>
      </c>
      <c r="R173" s="15">
        <v>25399.5</v>
      </c>
      <c r="S173" s="23">
        <v>22426.95</v>
      </c>
      <c r="T173" s="9"/>
      <c r="U173" s="19">
        <f t="shared" si="52"/>
        <v>21844.761904761905</v>
      </c>
      <c r="V173" s="17">
        <f t="shared" si="53"/>
        <v>24190</v>
      </c>
      <c r="W173" s="90">
        <f t="shared" si="54"/>
        <v>21359</v>
      </c>
    </row>
    <row r="174" spans="1:98" s="2" customFormat="1" ht="22.5" customHeight="1">
      <c r="A174" s="116"/>
      <c r="B174" s="166" t="s">
        <v>32</v>
      </c>
      <c r="C174" s="126" t="s">
        <v>143</v>
      </c>
      <c r="D174" s="194">
        <f t="shared" si="56"/>
        <v>24029</v>
      </c>
      <c r="E174" s="195">
        <f t="shared" si="55"/>
        <v>26609</v>
      </c>
      <c r="F174" s="119" t="s">
        <v>13</v>
      </c>
      <c r="G174" s="119"/>
      <c r="H174" s="115"/>
      <c r="I174" s="47">
        <f t="shared" si="46"/>
        <v>24029.238095238095</v>
      </c>
      <c r="J174" s="51">
        <f t="shared" si="47"/>
        <v>26609.000000000004</v>
      </c>
      <c r="K174" s="81">
        <f t="shared" si="48"/>
        <v>23494.9</v>
      </c>
      <c r="L174" s="7"/>
      <c r="M174" s="47">
        <f t="shared" si="49"/>
        <v>23592.34285714286</v>
      </c>
      <c r="N174" s="51">
        <f t="shared" si="50"/>
        <v>26125.2</v>
      </c>
      <c r="O174" s="81">
        <f t="shared" si="51"/>
        <v>23067.72</v>
      </c>
      <c r="P174"/>
      <c r="Q174" s="18">
        <v>22937</v>
      </c>
      <c r="R174" s="15">
        <v>25399.5</v>
      </c>
      <c r="S174" s="23">
        <v>22426.95</v>
      </c>
      <c r="T174" s="9"/>
      <c r="U174" s="19">
        <f t="shared" si="52"/>
        <v>21844.761904761905</v>
      </c>
      <c r="V174" s="17">
        <f t="shared" si="53"/>
        <v>24190</v>
      </c>
      <c r="W174" s="90">
        <f t="shared" si="54"/>
        <v>21359</v>
      </c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</row>
    <row r="175" spans="1:23" ht="22.5" customHeight="1">
      <c r="A175" s="116"/>
      <c r="B175" s="166">
        <v>507</v>
      </c>
      <c r="C175" s="126" t="s">
        <v>162</v>
      </c>
      <c r="D175" s="194">
        <f t="shared" si="56"/>
        <v>29333</v>
      </c>
      <c r="E175" s="195">
        <f t="shared" si="55"/>
        <v>47980.9</v>
      </c>
      <c r="F175" s="119" t="s">
        <v>13</v>
      </c>
      <c r="G175" s="119"/>
      <c r="H175" s="115"/>
      <c r="I175" s="47">
        <f t="shared" si="46"/>
        <v>29333.333333333332</v>
      </c>
      <c r="J175" s="51">
        <f t="shared" si="47"/>
        <v>47980.95238095238</v>
      </c>
      <c r="K175" s="81">
        <f t="shared" si="48"/>
        <v>26714.600000000002</v>
      </c>
      <c r="M175" s="47">
        <f t="shared" si="49"/>
        <v>28800</v>
      </c>
      <c r="N175" s="51">
        <f t="shared" si="50"/>
        <v>47108.57142857143</v>
      </c>
      <c r="O175" s="81">
        <f t="shared" si="51"/>
        <v>26228.88</v>
      </c>
      <c r="Q175" s="18">
        <v>28000</v>
      </c>
      <c r="R175" s="15">
        <v>45800</v>
      </c>
      <c r="S175" s="22">
        <v>25500.3</v>
      </c>
      <c r="T175" s="9"/>
      <c r="U175" s="19">
        <f t="shared" si="52"/>
        <v>26666.666666666664</v>
      </c>
      <c r="V175" s="17">
        <f t="shared" si="53"/>
        <v>43619.04761904762</v>
      </c>
      <c r="W175" s="90">
        <f t="shared" si="54"/>
        <v>24286</v>
      </c>
    </row>
    <row r="176" spans="1:23" ht="22.5" customHeight="1">
      <c r="A176" s="116"/>
      <c r="B176" s="166" t="s">
        <v>119</v>
      </c>
      <c r="C176" s="126" t="s">
        <v>163</v>
      </c>
      <c r="D176" s="194">
        <f t="shared" si="56"/>
        <v>24029</v>
      </c>
      <c r="E176" s="195">
        <f t="shared" si="55"/>
        <v>26609</v>
      </c>
      <c r="F176" s="119" t="s">
        <v>13</v>
      </c>
      <c r="G176" s="119"/>
      <c r="H176" s="115"/>
      <c r="I176" s="47">
        <f t="shared" si="46"/>
        <v>24029.238095238095</v>
      </c>
      <c r="J176" s="51">
        <f t="shared" si="47"/>
        <v>26609.000000000004</v>
      </c>
      <c r="K176" s="81">
        <f t="shared" si="48"/>
        <v>23494.9</v>
      </c>
      <c r="M176" s="47">
        <f t="shared" si="49"/>
        <v>23592.34285714286</v>
      </c>
      <c r="N176" s="51">
        <f t="shared" si="50"/>
        <v>26125.2</v>
      </c>
      <c r="O176" s="81">
        <f t="shared" si="51"/>
        <v>23067.72</v>
      </c>
      <c r="Q176" s="18">
        <v>22937</v>
      </c>
      <c r="R176" s="15">
        <v>25399.5</v>
      </c>
      <c r="S176" s="23">
        <v>22426.95</v>
      </c>
      <c r="T176" s="9"/>
      <c r="U176" s="19">
        <f t="shared" si="52"/>
        <v>21844.761904761905</v>
      </c>
      <c r="V176" s="17">
        <f t="shared" si="53"/>
        <v>24190</v>
      </c>
      <c r="W176" s="90">
        <f t="shared" si="54"/>
        <v>21359</v>
      </c>
    </row>
    <row r="177" spans="1:23" ht="22.5" customHeight="1">
      <c r="A177" s="116"/>
      <c r="B177" s="166" t="s">
        <v>169</v>
      </c>
      <c r="C177" s="126" t="s">
        <v>164</v>
      </c>
      <c r="D177" s="194">
        <f t="shared" si="56"/>
        <v>24029</v>
      </c>
      <c r="E177" s="195">
        <f t="shared" si="55"/>
        <v>26609</v>
      </c>
      <c r="F177" s="119" t="s">
        <v>13</v>
      </c>
      <c r="G177" s="119"/>
      <c r="H177" s="115"/>
      <c r="I177" s="47">
        <f t="shared" si="46"/>
        <v>24029.238095238095</v>
      </c>
      <c r="J177" s="51">
        <f t="shared" si="47"/>
        <v>26609.000000000004</v>
      </c>
      <c r="K177" s="81">
        <f t="shared" si="48"/>
        <v>23494.9</v>
      </c>
      <c r="M177" s="47">
        <f t="shared" si="49"/>
        <v>23592.34285714286</v>
      </c>
      <c r="N177" s="51">
        <f t="shared" si="50"/>
        <v>26125.2</v>
      </c>
      <c r="O177" s="81">
        <f t="shared" si="51"/>
        <v>23067.72</v>
      </c>
      <c r="Q177" s="18">
        <v>22937</v>
      </c>
      <c r="R177" s="15">
        <v>25399.5</v>
      </c>
      <c r="S177" s="23">
        <v>22426.95</v>
      </c>
      <c r="T177" s="9"/>
      <c r="U177" s="19">
        <f t="shared" si="52"/>
        <v>21844.761904761905</v>
      </c>
      <c r="V177" s="17">
        <f t="shared" si="53"/>
        <v>24190</v>
      </c>
      <c r="W177" s="90">
        <f t="shared" si="54"/>
        <v>21359</v>
      </c>
    </row>
    <row r="178" spans="1:26" ht="22.5" customHeight="1">
      <c r="A178" s="116" t="s">
        <v>278</v>
      </c>
      <c r="B178" s="166">
        <v>508</v>
      </c>
      <c r="C178" s="126" t="s">
        <v>107</v>
      </c>
      <c r="D178" s="194">
        <f>ROUNDDOWN(I178,-1)</f>
        <v>11520</v>
      </c>
      <c r="E178" s="195">
        <f t="shared" si="55"/>
        <v>20952.8</v>
      </c>
      <c r="F178" s="119" t="s">
        <v>14</v>
      </c>
      <c r="G178" s="119"/>
      <c r="H178" s="115"/>
      <c r="I178" s="47">
        <f t="shared" si="46"/>
        <v>11523.599999999999</v>
      </c>
      <c r="J178" s="51">
        <f t="shared" si="47"/>
        <v>20952.800000000003</v>
      </c>
      <c r="K178" s="81">
        <f t="shared" si="48"/>
        <v>10476.400000000001</v>
      </c>
      <c r="M178" s="47">
        <f t="shared" si="49"/>
        <v>11314.079999999998</v>
      </c>
      <c r="N178" s="51">
        <f t="shared" si="50"/>
        <v>20571.84</v>
      </c>
      <c r="O178" s="81">
        <f t="shared" si="51"/>
        <v>10285.92</v>
      </c>
      <c r="Q178" s="18">
        <v>10999.8</v>
      </c>
      <c r="R178" s="15">
        <v>20000.4</v>
      </c>
      <c r="S178" s="23">
        <v>10000.2</v>
      </c>
      <c r="T178" s="9"/>
      <c r="U178" s="19">
        <f t="shared" si="52"/>
        <v>10475.999999999998</v>
      </c>
      <c r="V178" s="17">
        <f t="shared" si="53"/>
        <v>19048</v>
      </c>
      <c r="W178" s="90">
        <f t="shared" si="54"/>
        <v>9524</v>
      </c>
      <c r="Z178" t="s">
        <v>415</v>
      </c>
    </row>
    <row r="179" spans="1:23" ht="22.5" customHeight="1">
      <c r="A179" s="116"/>
      <c r="B179" s="166">
        <v>517</v>
      </c>
      <c r="C179" s="136" t="s">
        <v>108</v>
      </c>
      <c r="D179" s="194">
        <f t="shared" si="56"/>
        <v>9428</v>
      </c>
      <c r="E179" s="195">
        <f t="shared" si="55"/>
        <v>14300</v>
      </c>
      <c r="F179" s="124" t="s">
        <v>13</v>
      </c>
      <c r="G179" s="119"/>
      <c r="H179" s="115"/>
      <c r="I179" s="47">
        <f t="shared" si="46"/>
        <v>9428.099999999999</v>
      </c>
      <c r="J179" s="51">
        <f t="shared" si="47"/>
        <v>14300.000000000002</v>
      </c>
      <c r="K179" s="81">
        <f t="shared" si="48"/>
        <v>8360</v>
      </c>
      <c r="M179" s="47">
        <f aca="true" t="shared" si="57" ref="M179:M225">SUM(U179*1.08)</f>
        <v>9256.679999999998</v>
      </c>
      <c r="N179" s="51">
        <f aca="true" t="shared" si="58" ref="N179:N225">SUM(V179*1.08)</f>
        <v>14040.000000000002</v>
      </c>
      <c r="O179" s="81">
        <f aca="true" t="shared" si="59" ref="O179:O225">SUM(W179*1.08)</f>
        <v>8208</v>
      </c>
      <c r="Q179" s="18">
        <v>8999.55</v>
      </c>
      <c r="R179" s="20">
        <v>13650</v>
      </c>
      <c r="S179" s="22">
        <v>7980</v>
      </c>
      <c r="T179" s="9"/>
      <c r="U179" s="19">
        <f aca="true" t="shared" si="60" ref="U179:U225">SUM(Q179/1.05)</f>
        <v>8570.999999999998</v>
      </c>
      <c r="V179" s="17">
        <f aca="true" t="shared" si="61" ref="V179:V225">SUM(R179/1.05)</f>
        <v>13000</v>
      </c>
      <c r="W179" s="90">
        <f aca="true" t="shared" si="62" ref="W179:W225">SUM(S179/1.05)</f>
        <v>7600</v>
      </c>
    </row>
    <row r="180" spans="1:23" ht="22.5" customHeight="1">
      <c r="A180" s="116"/>
      <c r="B180" s="166">
        <v>545</v>
      </c>
      <c r="C180" s="136" t="s">
        <v>118</v>
      </c>
      <c r="D180" s="194">
        <f t="shared" si="56"/>
        <v>9428</v>
      </c>
      <c r="E180" s="195">
        <f t="shared" si="55"/>
        <v>14300</v>
      </c>
      <c r="F180" s="124" t="s">
        <v>13</v>
      </c>
      <c r="G180" s="119"/>
      <c r="H180" s="115"/>
      <c r="I180" s="47">
        <f t="shared" si="46"/>
        <v>9428.099999999999</v>
      </c>
      <c r="J180" s="51">
        <f t="shared" si="47"/>
        <v>14300.000000000002</v>
      </c>
      <c r="K180" s="81">
        <f t="shared" si="48"/>
        <v>8360</v>
      </c>
      <c r="M180" s="47">
        <f t="shared" si="57"/>
        <v>9256.679999999998</v>
      </c>
      <c r="N180" s="51">
        <f t="shared" si="58"/>
        <v>14040.000000000002</v>
      </c>
      <c r="O180" s="81">
        <f t="shared" si="59"/>
        <v>8208</v>
      </c>
      <c r="Q180" s="18">
        <v>8999.55</v>
      </c>
      <c r="R180" s="20">
        <v>13650</v>
      </c>
      <c r="S180" s="22">
        <v>7980</v>
      </c>
      <c r="T180" s="9"/>
      <c r="U180" s="19">
        <f t="shared" si="60"/>
        <v>8570.999999999998</v>
      </c>
      <c r="V180" s="17">
        <f t="shared" si="61"/>
        <v>13000</v>
      </c>
      <c r="W180" s="90">
        <f t="shared" si="62"/>
        <v>7600</v>
      </c>
    </row>
    <row r="181" spans="1:23" ht="22.5" customHeight="1">
      <c r="A181" s="116"/>
      <c r="B181" s="166">
        <v>523</v>
      </c>
      <c r="C181" s="116" t="s">
        <v>284</v>
      </c>
      <c r="D181" s="194">
        <f t="shared" si="56"/>
        <v>41904</v>
      </c>
      <c r="E181" s="195">
        <f t="shared" si="55"/>
        <v>54476.4</v>
      </c>
      <c r="F181" s="164" t="s">
        <v>44</v>
      </c>
      <c r="G181" s="119"/>
      <c r="H181" s="115"/>
      <c r="I181" s="47">
        <f t="shared" si="46"/>
        <v>41904.5</v>
      </c>
      <c r="J181" s="51">
        <f t="shared" si="47"/>
        <v>54476.399999999994</v>
      </c>
      <c r="K181" s="81">
        <f t="shared" si="48"/>
        <v>39809</v>
      </c>
      <c r="L181" s="44"/>
      <c r="M181" s="47">
        <f t="shared" si="57"/>
        <v>41142.600000000006</v>
      </c>
      <c r="N181" s="51">
        <f t="shared" si="58"/>
        <v>53485.92</v>
      </c>
      <c r="O181" s="81">
        <f t="shared" si="59"/>
        <v>39085.200000000004</v>
      </c>
      <c r="Q181" s="18">
        <v>39999.75</v>
      </c>
      <c r="R181" s="26">
        <v>52000.2</v>
      </c>
      <c r="S181" s="34">
        <v>37999.5</v>
      </c>
      <c r="T181" s="9"/>
      <c r="U181" s="19">
        <f t="shared" si="60"/>
        <v>38095</v>
      </c>
      <c r="V181" s="17">
        <f t="shared" si="61"/>
        <v>49523.99999999999</v>
      </c>
      <c r="W181" s="90">
        <f t="shared" si="62"/>
        <v>36190</v>
      </c>
    </row>
    <row r="182" spans="1:23" ht="22.5" customHeight="1">
      <c r="A182" s="116"/>
      <c r="B182" s="166" t="s">
        <v>54</v>
      </c>
      <c r="C182" s="126" t="s">
        <v>285</v>
      </c>
      <c r="D182" s="194">
        <f t="shared" si="56"/>
        <v>20952</v>
      </c>
      <c r="E182" s="195">
        <f t="shared" si="55"/>
        <v>27238.2</v>
      </c>
      <c r="F182" s="119" t="s">
        <v>44</v>
      </c>
      <c r="G182" s="119"/>
      <c r="H182" s="115"/>
      <c r="I182" s="47">
        <f t="shared" si="46"/>
        <v>20952.800000000003</v>
      </c>
      <c r="J182" s="51">
        <f t="shared" si="47"/>
        <v>27238.199999999997</v>
      </c>
      <c r="K182" s="81">
        <f t="shared" si="48"/>
        <v>19904.5</v>
      </c>
      <c r="L182" s="44"/>
      <c r="M182" s="47">
        <f t="shared" si="57"/>
        <v>20571.84</v>
      </c>
      <c r="N182" s="51">
        <f t="shared" si="58"/>
        <v>26742.96</v>
      </c>
      <c r="O182" s="81">
        <f t="shared" si="59"/>
        <v>19542.600000000002</v>
      </c>
      <c r="Q182" s="18">
        <v>20000.4</v>
      </c>
      <c r="R182" s="15">
        <v>26000.1</v>
      </c>
      <c r="S182" s="23">
        <v>18999.75</v>
      </c>
      <c r="T182" s="9"/>
      <c r="U182" s="19">
        <f t="shared" si="60"/>
        <v>19048</v>
      </c>
      <c r="V182" s="17">
        <f t="shared" si="61"/>
        <v>24761.999999999996</v>
      </c>
      <c r="W182" s="90">
        <f t="shared" si="62"/>
        <v>18095</v>
      </c>
    </row>
    <row r="183" spans="1:23" ht="22.5" customHeight="1">
      <c r="A183" s="116"/>
      <c r="B183" s="166" t="s">
        <v>55</v>
      </c>
      <c r="C183" s="126" t="s">
        <v>286</v>
      </c>
      <c r="D183" s="194">
        <f t="shared" si="56"/>
        <v>20952</v>
      </c>
      <c r="E183" s="195">
        <f t="shared" si="55"/>
        <v>27238.2</v>
      </c>
      <c r="F183" s="119" t="s">
        <v>44</v>
      </c>
      <c r="G183" s="119"/>
      <c r="H183" s="115"/>
      <c r="I183" s="47">
        <f t="shared" si="46"/>
        <v>20952.800000000003</v>
      </c>
      <c r="J183" s="51">
        <f t="shared" si="47"/>
        <v>27238.199999999997</v>
      </c>
      <c r="K183" s="81">
        <f t="shared" si="48"/>
        <v>19904.5</v>
      </c>
      <c r="L183" s="44"/>
      <c r="M183" s="47">
        <f t="shared" si="57"/>
        <v>20571.84</v>
      </c>
      <c r="N183" s="51">
        <f t="shared" si="58"/>
        <v>26742.96</v>
      </c>
      <c r="O183" s="81">
        <f t="shared" si="59"/>
        <v>19542.600000000002</v>
      </c>
      <c r="Q183" s="18">
        <v>20000.4</v>
      </c>
      <c r="R183" s="15">
        <v>26000.1</v>
      </c>
      <c r="S183" s="23">
        <v>18999.75</v>
      </c>
      <c r="T183" s="9"/>
      <c r="U183" s="19">
        <f t="shared" si="60"/>
        <v>19048</v>
      </c>
      <c r="V183" s="17">
        <f t="shared" si="61"/>
        <v>24761.999999999996</v>
      </c>
      <c r="W183" s="90">
        <f t="shared" si="62"/>
        <v>18095</v>
      </c>
    </row>
    <row r="184" spans="1:23" ht="22.5" customHeight="1">
      <c r="A184" s="116" t="s">
        <v>257</v>
      </c>
      <c r="B184" s="166">
        <v>524</v>
      </c>
      <c r="C184" s="126" t="s">
        <v>287</v>
      </c>
      <c r="D184" s="194">
        <f t="shared" si="56"/>
        <v>41904</v>
      </c>
      <c r="E184" s="195">
        <f t="shared" si="55"/>
        <v>54476.4</v>
      </c>
      <c r="F184" s="119" t="s">
        <v>44</v>
      </c>
      <c r="G184" s="119"/>
      <c r="H184" s="115"/>
      <c r="I184" s="47">
        <f t="shared" si="46"/>
        <v>41904.5</v>
      </c>
      <c r="J184" s="51">
        <f t="shared" si="47"/>
        <v>54476.399999999994</v>
      </c>
      <c r="K184" s="81">
        <f t="shared" si="48"/>
        <v>39809</v>
      </c>
      <c r="L184" s="44"/>
      <c r="M184" s="47">
        <f t="shared" si="57"/>
        <v>41142.600000000006</v>
      </c>
      <c r="N184" s="51">
        <f t="shared" si="58"/>
        <v>53485.92</v>
      </c>
      <c r="O184" s="81">
        <f t="shared" si="59"/>
        <v>39085.200000000004</v>
      </c>
      <c r="Q184" s="18">
        <v>39999.75</v>
      </c>
      <c r="R184" s="26">
        <v>52000.2</v>
      </c>
      <c r="S184" s="34">
        <v>37999.5</v>
      </c>
      <c r="T184" s="9"/>
      <c r="U184" s="19">
        <f t="shared" si="60"/>
        <v>38095</v>
      </c>
      <c r="V184" s="17">
        <f t="shared" si="61"/>
        <v>49523.99999999999</v>
      </c>
      <c r="W184" s="90">
        <f t="shared" si="62"/>
        <v>36190</v>
      </c>
    </row>
    <row r="185" spans="1:23" ht="22.5" customHeight="1">
      <c r="A185" s="116"/>
      <c r="B185" s="166" t="s">
        <v>56</v>
      </c>
      <c r="C185" s="126" t="s">
        <v>288</v>
      </c>
      <c r="D185" s="194">
        <f t="shared" si="56"/>
        <v>20952</v>
      </c>
      <c r="E185" s="195">
        <f t="shared" si="55"/>
        <v>27238.2</v>
      </c>
      <c r="F185" s="119" t="s">
        <v>44</v>
      </c>
      <c r="G185" s="119"/>
      <c r="H185" s="115"/>
      <c r="I185" s="47">
        <f t="shared" si="46"/>
        <v>20952.800000000003</v>
      </c>
      <c r="J185" s="51">
        <f t="shared" si="47"/>
        <v>27238.199999999997</v>
      </c>
      <c r="K185" s="81">
        <f t="shared" si="48"/>
        <v>19904.5</v>
      </c>
      <c r="L185" s="44"/>
      <c r="M185" s="47">
        <f t="shared" si="57"/>
        <v>20571.84</v>
      </c>
      <c r="N185" s="51">
        <f t="shared" si="58"/>
        <v>26742.96</v>
      </c>
      <c r="O185" s="81">
        <f t="shared" si="59"/>
        <v>19542.600000000002</v>
      </c>
      <c r="Q185" s="18">
        <v>20000.4</v>
      </c>
      <c r="R185" s="15">
        <v>26000.1</v>
      </c>
      <c r="S185" s="23">
        <v>18999.75</v>
      </c>
      <c r="T185" s="9"/>
      <c r="U185" s="19">
        <f t="shared" si="60"/>
        <v>19048</v>
      </c>
      <c r="V185" s="17">
        <f t="shared" si="61"/>
        <v>24761.999999999996</v>
      </c>
      <c r="W185" s="90">
        <f t="shared" si="62"/>
        <v>18095</v>
      </c>
    </row>
    <row r="186" spans="1:23" ht="22.5" customHeight="1">
      <c r="A186" s="116"/>
      <c r="B186" s="166" t="s">
        <v>57</v>
      </c>
      <c r="C186" s="126" t="s">
        <v>289</v>
      </c>
      <c r="D186" s="194">
        <f t="shared" si="56"/>
        <v>20952</v>
      </c>
      <c r="E186" s="195">
        <f t="shared" si="55"/>
        <v>27238.2</v>
      </c>
      <c r="F186" s="119" t="s">
        <v>44</v>
      </c>
      <c r="G186" s="119"/>
      <c r="H186" s="115"/>
      <c r="I186" s="47">
        <f t="shared" si="46"/>
        <v>20952.800000000003</v>
      </c>
      <c r="J186" s="51">
        <f t="shared" si="47"/>
        <v>27238.199999999997</v>
      </c>
      <c r="K186" s="81">
        <f t="shared" si="48"/>
        <v>19904.5</v>
      </c>
      <c r="L186" s="44"/>
      <c r="M186" s="47">
        <f t="shared" si="57"/>
        <v>20571.84</v>
      </c>
      <c r="N186" s="51">
        <f t="shared" si="58"/>
        <v>26742.96</v>
      </c>
      <c r="O186" s="81">
        <f t="shared" si="59"/>
        <v>19542.600000000002</v>
      </c>
      <c r="Q186" s="18">
        <v>20000.4</v>
      </c>
      <c r="R186" s="15">
        <v>26000.1</v>
      </c>
      <c r="S186" s="23">
        <v>18999.75</v>
      </c>
      <c r="T186" s="9"/>
      <c r="U186" s="19">
        <f t="shared" si="60"/>
        <v>19048</v>
      </c>
      <c r="V186" s="17">
        <f t="shared" si="61"/>
        <v>24761.999999999996</v>
      </c>
      <c r="W186" s="90">
        <f t="shared" si="62"/>
        <v>18095</v>
      </c>
    </row>
    <row r="187" spans="1:23" ht="22.5" customHeight="1">
      <c r="A187" s="116"/>
      <c r="B187" s="166">
        <v>525</v>
      </c>
      <c r="C187" s="126" t="s">
        <v>290</v>
      </c>
      <c r="D187" s="194">
        <f t="shared" si="56"/>
        <v>41904</v>
      </c>
      <c r="E187" s="195">
        <f t="shared" si="55"/>
        <v>54476.4</v>
      </c>
      <c r="F187" s="119" t="s">
        <v>44</v>
      </c>
      <c r="G187" s="119"/>
      <c r="H187" s="115"/>
      <c r="I187" s="47">
        <f t="shared" si="46"/>
        <v>41904.5</v>
      </c>
      <c r="J187" s="51">
        <f t="shared" si="47"/>
        <v>54476.399999999994</v>
      </c>
      <c r="K187" s="81">
        <f t="shared" si="48"/>
        <v>39809</v>
      </c>
      <c r="L187" s="44"/>
      <c r="M187" s="47">
        <f t="shared" si="57"/>
        <v>41142.600000000006</v>
      </c>
      <c r="N187" s="51">
        <f t="shared" si="58"/>
        <v>53485.92</v>
      </c>
      <c r="O187" s="81">
        <f t="shared" si="59"/>
        <v>39085.200000000004</v>
      </c>
      <c r="Q187" s="18">
        <v>39999.75</v>
      </c>
      <c r="R187" s="26">
        <v>52000.2</v>
      </c>
      <c r="S187" s="34">
        <v>37999.5</v>
      </c>
      <c r="T187" s="9"/>
      <c r="U187" s="19">
        <f t="shared" si="60"/>
        <v>38095</v>
      </c>
      <c r="V187" s="17">
        <f t="shared" si="61"/>
        <v>49523.99999999999</v>
      </c>
      <c r="W187" s="90">
        <f t="shared" si="62"/>
        <v>36190</v>
      </c>
    </row>
    <row r="188" spans="1:23" ht="22.5" customHeight="1">
      <c r="A188" s="116"/>
      <c r="B188" s="166" t="s">
        <v>58</v>
      </c>
      <c r="C188" s="126" t="s">
        <v>291</v>
      </c>
      <c r="D188" s="194">
        <f t="shared" si="56"/>
        <v>20952</v>
      </c>
      <c r="E188" s="195">
        <f t="shared" si="55"/>
        <v>27238.2</v>
      </c>
      <c r="F188" s="119" t="s">
        <v>44</v>
      </c>
      <c r="G188" s="119"/>
      <c r="H188" s="115"/>
      <c r="I188" s="47">
        <f t="shared" si="46"/>
        <v>20952.800000000003</v>
      </c>
      <c r="J188" s="51">
        <f t="shared" si="47"/>
        <v>27238.199999999997</v>
      </c>
      <c r="K188" s="81">
        <f t="shared" si="48"/>
        <v>19904.5</v>
      </c>
      <c r="L188" s="44"/>
      <c r="M188" s="47">
        <f t="shared" si="57"/>
        <v>20571.84</v>
      </c>
      <c r="N188" s="51">
        <f t="shared" si="58"/>
        <v>26742.96</v>
      </c>
      <c r="O188" s="81">
        <f t="shared" si="59"/>
        <v>19542.600000000002</v>
      </c>
      <c r="Q188" s="18">
        <v>20000.4</v>
      </c>
      <c r="R188" s="15">
        <v>26000.1</v>
      </c>
      <c r="S188" s="23">
        <v>18999.75</v>
      </c>
      <c r="T188" s="9"/>
      <c r="U188" s="19">
        <f t="shared" si="60"/>
        <v>19048</v>
      </c>
      <c r="V188" s="17">
        <f t="shared" si="61"/>
        <v>24761.999999999996</v>
      </c>
      <c r="W188" s="90">
        <f t="shared" si="62"/>
        <v>18095</v>
      </c>
    </row>
    <row r="189" spans="1:23" ht="22.5" customHeight="1">
      <c r="A189" s="116"/>
      <c r="B189" s="166" t="s">
        <v>59</v>
      </c>
      <c r="C189" s="126" t="s">
        <v>292</v>
      </c>
      <c r="D189" s="194">
        <f t="shared" si="56"/>
        <v>20952</v>
      </c>
      <c r="E189" s="195">
        <f t="shared" si="55"/>
        <v>27238.2</v>
      </c>
      <c r="F189" s="119" t="s">
        <v>44</v>
      </c>
      <c r="G189" s="119"/>
      <c r="H189" s="115"/>
      <c r="I189" s="47">
        <f t="shared" si="46"/>
        <v>20952.800000000003</v>
      </c>
      <c r="J189" s="51">
        <f t="shared" si="47"/>
        <v>27238.199999999997</v>
      </c>
      <c r="K189" s="81">
        <f t="shared" si="48"/>
        <v>19904.5</v>
      </c>
      <c r="L189" s="44"/>
      <c r="M189" s="47">
        <f t="shared" si="57"/>
        <v>20571.84</v>
      </c>
      <c r="N189" s="51">
        <f t="shared" si="58"/>
        <v>26742.96</v>
      </c>
      <c r="O189" s="81">
        <f t="shared" si="59"/>
        <v>19542.600000000002</v>
      </c>
      <c r="Q189" s="18">
        <v>20000.4</v>
      </c>
      <c r="R189" s="15">
        <v>26000.1</v>
      </c>
      <c r="S189" s="23">
        <v>18999.75</v>
      </c>
      <c r="T189" s="9"/>
      <c r="U189" s="19">
        <f t="shared" si="60"/>
        <v>19048</v>
      </c>
      <c r="V189" s="17">
        <f t="shared" si="61"/>
        <v>24761.999999999996</v>
      </c>
      <c r="W189" s="90">
        <f t="shared" si="62"/>
        <v>18095</v>
      </c>
    </row>
    <row r="190" spans="1:23" ht="22.5" customHeight="1">
      <c r="A190" s="116" t="s">
        <v>278</v>
      </c>
      <c r="B190" s="166">
        <v>526</v>
      </c>
      <c r="C190" s="126" t="s">
        <v>293</v>
      </c>
      <c r="D190" s="194">
        <f t="shared" si="56"/>
        <v>20952</v>
      </c>
      <c r="E190" s="195">
        <f t="shared" si="55"/>
        <v>27238.2</v>
      </c>
      <c r="F190" s="119" t="s">
        <v>44</v>
      </c>
      <c r="G190" s="119"/>
      <c r="H190" s="115"/>
      <c r="I190" s="47">
        <f t="shared" si="46"/>
        <v>20952.800000000003</v>
      </c>
      <c r="J190" s="51">
        <f t="shared" si="47"/>
        <v>27238.199999999997</v>
      </c>
      <c r="K190" s="81">
        <f t="shared" si="48"/>
        <v>19904.5</v>
      </c>
      <c r="L190" s="44"/>
      <c r="M190" s="47">
        <f t="shared" si="57"/>
        <v>20571.84</v>
      </c>
      <c r="N190" s="51">
        <f t="shared" si="58"/>
        <v>26742.96</v>
      </c>
      <c r="O190" s="81">
        <f t="shared" si="59"/>
        <v>19542.600000000002</v>
      </c>
      <c r="Q190" s="18">
        <v>20000.4</v>
      </c>
      <c r="R190" s="15">
        <v>26000.1</v>
      </c>
      <c r="S190" s="23">
        <v>18999.75</v>
      </c>
      <c r="T190" s="9"/>
      <c r="U190" s="19">
        <f t="shared" si="60"/>
        <v>19048</v>
      </c>
      <c r="V190" s="17">
        <f t="shared" si="61"/>
        <v>24761.999999999996</v>
      </c>
      <c r="W190" s="90">
        <f t="shared" si="62"/>
        <v>18095</v>
      </c>
    </row>
    <row r="191" spans="1:23" ht="22.5" customHeight="1">
      <c r="A191" s="116"/>
      <c r="B191" s="166">
        <v>528</v>
      </c>
      <c r="C191" s="126" t="s">
        <v>141</v>
      </c>
      <c r="D191" s="194">
        <f t="shared" si="56"/>
        <v>16761</v>
      </c>
      <c r="E191" s="195">
        <f t="shared" si="55"/>
        <v>20428.1</v>
      </c>
      <c r="F191" s="167" t="s">
        <v>44</v>
      </c>
      <c r="G191" s="119"/>
      <c r="H191" s="115"/>
      <c r="I191" s="47">
        <f t="shared" si="46"/>
        <v>16761.904761904763</v>
      </c>
      <c r="J191" s="51">
        <f t="shared" si="47"/>
        <v>20428.100000000002</v>
      </c>
      <c r="K191" s="81">
        <f t="shared" si="48"/>
        <v>15190.47619047619</v>
      </c>
      <c r="L191" s="44"/>
      <c r="M191" s="47">
        <f t="shared" si="57"/>
        <v>16457.142857142855</v>
      </c>
      <c r="N191" s="51">
        <f t="shared" si="58"/>
        <v>20056.68</v>
      </c>
      <c r="O191" s="81">
        <f t="shared" si="59"/>
        <v>14914.285714285716</v>
      </c>
      <c r="Q191" s="18">
        <v>16000</v>
      </c>
      <c r="R191" s="15">
        <v>19499.55</v>
      </c>
      <c r="S191" s="23">
        <v>14500</v>
      </c>
      <c r="T191" s="9"/>
      <c r="U191" s="19">
        <f t="shared" si="60"/>
        <v>15238.095238095237</v>
      </c>
      <c r="V191" s="17">
        <f t="shared" si="61"/>
        <v>18571</v>
      </c>
      <c r="W191" s="90">
        <f t="shared" si="62"/>
        <v>13809.52380952381</v>
      </c>
    </row>
    <row r="192" spans="1:23" ht="22.5" customHeight="1">
      <c r="A192" s="116"/>
      <c r="B192" s="166">
        <v>529</v>
      </c>
      <c r="C192" s="178" t="s">
        <v>338</v>
      </c>
      <c r="D192" s="194">
        <f aca="true" t="shared" si="63" ref="D192:D204">ROUNDDOWN(I192,-1)</f>
        <v>15400</v>
      </c>
      <c r="E192" s="195">
        <f t="shared" si="55"/>
        <v>22000</v>
      </c>
      <c r="F192" s="209" t="s">
        <v>405</v>
      </c>
      <c r="G192" s="210"/>
      <c r="H192" s="115"/>
      <c r="I192" s="47">
        <f t="shared" si="46"/>
        <v>15400.000000000002</v>
      </c>
      <c r="J192" s="51">
        <f t="shared" si="47"/>
        <v>22000</v>
      </c>
      <c r="K192" s="81">
        <f t="shared" si="48"/>
        <v>13200.000000000002</v>
      </c>
      <c r="L192" s="44"/>
      <c r="M192" s="47">
        <f t="shared" si="57"/>
        <v>15120.000000000002</v>
      </c>
      <c r="N192" s="51">
        <f t="shared" si="58"/>
        <v>21600</v>
      </c>
      <c r="O192" s="81">
        <f t="shared" si="59"/>
        <v>12960</v>
      </c>
      <c r="Q192" s="18">
        <v>14700</v>
      </c>
      <c r="R192" s="15">
        <v>21000</v>
      </c>
      <c r="S192" s="23">
        <v>12600</v>
      </c>
      <c r="T192" s="9"/>
      <c r="U192" s="19">
        <f t="shared" si="60"/>
        <v>14000</v>
      </c>
      <c r="V192" s="17">
        <f t="shared" si="61"/>
        <v>20000</v>
      </c>
      <c r="W192" s="90">
        <f t="shared" si="62"/>
        <v>12000</v>
      </c>
    </row>
    <row r="193" spans="1:23" ht="22.5" customHeight="1">
      <c r="A193" s="116"/>
      <c r="B193" s="166">
        <v>530</v>
      </c>
      <c r="C193" s="179" t="s">
        <v>339</v>
      </c>
      <c r="D193" s="194">
        <f t="shared" si="63"/>
        <v>15400</v>
      </c>
      <c r="E193" s="195">
        <f t="shared" si="55"/>
        <v>22000</v>
      </c>
      <c r="F193" s="209" t="s">
        <v>405</v>
      </c>
      <c r="G193" s="210"/>
      <c r="H193" s="115"/>
      <c r="I193" s="47">
        <f t="shared" si="46"/>
        <v>15400.000000000002</v>
      </c>
      <c r="J193" s="51">
        <f t="shared" si="47"/>
        <v>22000</v>
      </c>
      <c r="K193" s="81">
        <f t="shared" si="48"/>
        <v>13200.000000000002</v>
      </c>
      <c r="L193" s="44"/>
      <c r="M193" s="47">
        <f t="shared" si="57"/>
        <v>15120.000000000002</v>
      </c>
      <c r="N193" s="51">
        <f t="shared" si="58"/>
        <v>21600</v>
      </c>
      <c r="O193" s="81">
        <f t="shared" si="59"/>
        <v>12960</v>
      </c>
      <c r="Q193" s="18">
        <v>14700</v>
      </c>
      <c r="R193" s="15">
        <v>21000</v>
      </c>
      <c r="S193" s="23">
        <v>12600</v>
      </c>
      <c r="T193" s="9"/>
      <c r="U193" s="19">
        <f t="shared" si="60"/>
        <v>14000</v>
      </c>
      <c r="V193" s="17">
        <f t="shared" si="61"/>
        <v>20000</v>
      </c>
      <c r="W193" s="90">
        <f t="shared" si="62"/>
        <v>12000</v>
      </c>
    </row>
    <row r="194" spans="1:23" ht="22.5" customHeight="1">
      <c r="A194" s="116"/>
      <c r="B194" s="166">
        <v>531</v>
      </c>
      <c r="C194" s="178" t="s">
        <v>340</v>
      </c>
      <c r="D194" s="194">
        <f t="shared" si="63"/>
        <v>15400</v>
      </c>
      <c r="E194" s="195">
        <f t="shared" si="55"/>
        <v>22000</v>
      </c>
      <c r="F194" s="209" t="s">
        <v>405</v>
      </c>
      <c r="G194" s="210"/>
      <c r="H194" s="115"/>
      <c r="I194" s="47">
        <f t="shared" si="46"/>
        <v>15400.000000000002</v>
      </c>
      <c r="J194" s="51">
        <f t="shared" si="47"/>
        <v>22000</v>
      </c>
      <c r="K194" s="81">
        <f t="shared" si="48"/>
        <v>13200.000000000002</v>
      </c>
      <c r="L194" s="44"/>
      <c r="M194" s="47">
        <f t="shared" si="57"/>
        <v>15120.000000000002</v>
      </c>
      <c r="N194" s="51">
        <f t="shared" si="58"/>
        <v>21600</v>
      </c>
      <c r="O194" s="81">
        <f t="shared" si="59"/>
        <v>12960</v>
      </c>
      <c r="Q194" s="18">
        <v>14700</v>
      </c>
      <c r="R194" s="15">
        <v>21000</v>
      </c>
      <c r="S194" s="23">
        <v>12600</v>
      </c>
      <c r="T194" s="9"/>
      <c r="U194" s="19">
        <f t="shared" si="60"/>
        <v>14000</v>
      </c>
      <c r="V194" s="17">
        <f t="shared" si="61"/>
        <v>20000</v>
      </c>
      <c r="W194" s="90">
        <f t="shared" si="62"/>
        <v>12000</v>
      </c>
    </row>
    <row r="195" spans="1:23" ht="22.5" customHeight="1">
      <c r="A195" s="116"/>
      <c r="B195" s="166">
        <v>532</v>
      </c>
      <c r="C195" s="178" t="s">
        <v>341</v>
      </c>
      <c r="D195" s="194">
        <f t="shared" si="63"/>
        <v>15400</v>
      </c>
      <c r="E195" s="195">
        <f aca="true" t="shared" si="64" ref="E195:E233">ROUNDDOWN(J195,1)</f>
        <v>22000</v>
      </c>
      <c r="F195" s="209" t="s">
        <v>405</v>
      </c>
      <c r="G195" s="210"/>
      <c r="H195" s="115"/>
      <c r="I195" s="47">
        <f aca="true" t="shared" si="65" ref="I195:I242">SUM(U195*1.1)</f>
        <v>15400.000000000002</v>
      </c>
      <c r="J195" s="51">
        <f aca="true" t="shared" si="66" ref="J195:J242">SUM(V195*1.1)</f>
        <v>22000</v>
      </c>
      <c r="K195" s="81">
        <f aca="true" t="shared" si="67" ref="K195:K242">SUM(W195*1.1)</f>
        <v>13200.000000000002</v>
      </c>
      <c r="L195" s="44"/>
      <c r="M195" s="47">
        <f t="shared" si="57"/>
        <v>15120.000000000002</v>
      </c>
      <c r="N195" s="51">
        <f t="shared" si="58"/>
        <v>21600</v>
      </c>
      <c r="O195" s="81">
        <f t="shared" si="59"/>
        <v>12960</v>
      </c>
      <c r="Q195" s="18">
        <v>14700</v>
      </c>
      <c r="R195" s="15">
        <v>21000</v>
      </c>
      <c r="S195" s="23">
        <v>12600</v>
      </c>
      <c r="T195" s="9"/>
      <c r="U195" s="19">
        <f t="shared" si="60"/>
        <v>14000</v>
      </c>
      <c r="V195" s="17">
        <f t="shared" si="61"/>
        <v>20000</v>
      </c>
      <c r="W195" s="90">
        <f t="shared" si="62"/>
        <v>12000</v>
      </c>
    </row>
    <row r="196" spans="1:23" ht="22.5" customHeight="1">
      <c r="A196" s="116"/>
      <c r="B196" s="166">
        <v>533</v>
      </c>
      <c r="C196" s="178" t="s">
        <v>342</v>
      </c>
      <c r="D196" s="194">
        <f t="shared" si="63"/>
        <v>15400</v>
      </c>
      <c r="E196" s="195">
        <f t="shared" si="64"/>
        <v>22000</v>
      </c>
      <c r="F196" s="209" t="s">
        <v>405</v>
      </c>
      <c r="G196" s="210"/>
      <c r="H196" s="115"/>
      <c r="I196" s="47">
        <f t="shared" si="65"/>
        <v>15400.000000000002</v>
      </c>
      <c r="J196" s="51">
        <f t="shared" si="66"/>
        <v>22000</v>
      </c>
      <c r="K196" s="81">
        <f t="shared" si="67"/>
        <v>13200.000000000002</v>
      </c>
      <c r="L196" s="44"/>
      <c r="M196" s="47">
        <f t="shared" si="57"/>
        <v>15120.000000000002</v>
      </c>
      <c r="N196" s="51">
        <f t="shared" si="58"/>
        <v>21600</v>
      </c>
      <c r="O196" s="81">
        <f t="shared" si="59"/>
        <v>12960</v>
      </c>
      <c r="Q196" s="18">
        <v>14700</v>
      </c>
      <c r="R196" s="15">
        <v>21000</v>
      </c>
      <c r="S196" s="23">
        <v>12600</v>
      </c>
      <c r="T196" s="9"/>
      <c r="U196" s="19">
        <f t="shared" si="60"/>
        <v>14000</v>
      </c>
      <c r="V196" s="17">
        <f t="shared" si="61"/>
        <v>20000</v>
      </c>
      <c r="W196" s="90">
        <f t="shared" si="62"/>
        <v>12000</v>
      </c>
    </row>
    <row r="197" spans="1:23" ht="22.5" customHeight="1">
      <c r="A197" s="116"/>
      <c r="B197" s="166">
        <v>534</v>
      </c>
      <c r="C197" s="179" t="s">
        <v>343</v>
      </c>
      <c r="D197" s="194">
        <f t="shared" si="63"/>
        <v>15400</v>
      </c>
      <c r="E197" s="195">
        <f t="shared" si="64"/>
        <v>22000</v>
      </c>
      <c r="F197" s="209" t="s">
        <v>405</v>
      </c>
      <c r="G197" s="210"/>
      <c r="H197" s="115"/>
      <c r="I197" s="47">
        <f t="shared" si="65"/>
        <v>15400.000000000002</v>
      </c>
      <c r="J197" s="51">
        <f t="shared" si="66"/>
        <v>22000</v>
      </c>
      <c r="K197" s="81">
        <f t="shared" si="67"/>
        <v>13200.000000000002</v>
      </c>
      <c r="L197" s="44"/>
      <c r="M197" s="47">
        <f t="shared" si="57"/>
        <v>15120.000000000002</v>
      </c>
      <c r="N197" s="51">
        <f t="shared" si="58"/>
        <v>21600</v>
      </c>
      <c r="O197" s="81">
        <f t="shared" si="59"/>
        <v>12960</v>
      </c>
      <c r="Q197" s="18">
        <v>14700</v>
      </c>
      <c r="R197" s="15">
        <v>21000</v>
      </c>
      <c r="S197" s="23">
        <v>12600</v>
      </c>
      <c r="T197" s="9"/>
      <c r="U197" s="19">
        <f t="shared" si="60"/>
        <v>14000</v>
      </c>
      <c r="V197" s="17">
        <f t="shared" si="61"/>
        <v>20000</v>
      </c>
      <c r="W197" s="90">
        <f t="shared" si="62"/>
        <v>12000</v>
      </c>
    </row>
    <row r="198" spans="1:23" ht="22.5" customHeight="1">
      <c r="A198" s="116"/>
      <c r="B198" s="166">
        <v>535</v>
      </c>
      <c r="C198" s="178" t="s">
        <v>344</v>
      </c>
      <c r="D198" s="194">
        <f t="shared" si="63"/>
        <v>13200</v>
      </c>
      <c r="E198" s="195">
        <f t="shared" si="64"/>
        <v>19800</v>
      </c>
      <c r="F198" s="209" t="s">
        <v>405</v>
      </c>
      <c r="G198" s="210"/>
      <c r="H198" s="115"/>
      <c r="I198" s="47">
        <f t="shared" si="65"/>
        <v>13200.000000000002</v>
      </c>
      <c r="J198" s="51">
        <f t="shared" si="66"/>
        <v>19800</v>
      </c>
      <c r="K198" s="81">
        <f t="shared" si="67"/>
        <v>10450</v>
      </c>
      <c r="L198" s="44"/>
      <c r="M198" s="47">
        <f t="shared" si="57"/>
        <v>12960</v>
      </c>
      <c r="N198" s="51">
        <f t="shared" si="58"/>
        <v>19440</v>
      </c>
      <c r="O198" s="81">
        <f t="shared" si="59"/>
        <v>10260</v>
      </c>
      <c r="Q198" s="18">
        <v>12600</v>
      </c>
      <c r="R198" s="15">
        <v>18900</v>
      </c>
      <c r="S198" s="23">
        <v>9975</v>
      </c>
      <c r="T198" s="9"/>
      <c r="U198" s="19">
        <f t="shared" si="60"/>
        <v>12000</v>
      </c>
      <c r="V198" s="17">
        <f t="shared" si="61"/>
        <v>18000</v>
      </c>
      <c r="W198" s="90">
        <f t="shared" si="62"/>
        <v>9500</v>
      </c>
    </row>
    <row r="199" spans="1:23" ht="22.5" customHeight="1">
      <c r="A199" s="116"/>
      <c r="B199" s="166">
        <v>536</v>
      </c>
      <c r="C199" s="178" t="s">
        <v>345</v>
      </c>
      <c r="D199" s="194">
        <f t="shared" si="63"/>
        <v>13200</v>
      </c>
      <c r="E199" s="195">
        <f t="shared" si="64"/>
        <v>19800</v>
      </c>
      <c r="F199" s="209" t="s">
        <v>405</v>
      </c>
      <c r="G199" s="210"/>
      <c r="H199" s="115"/>
      <c r="I199" s="47">
        <f t="shared" si="65"/>
        <v>13200.000000000002</v>
      </c>
      <c r="J199" s="51">
        <f t="shared" si="66"/>
        <v>19800</v>
      </c>
      <c r="K199" s="81">
        <f t="shared" si="67"/>
        <v>10450</v>
      </c>
      <c r="L199" s="44"/>
      <c r="M199" s="47">
        <f t="shared" si="57"/>
        <v>12960</v>
      </c>
      <c r="N199" s="51">
        <f t="shared" si="58"/>
        <v>19440</v>
      </c>
      <c r="O199" s="81">
        <f t="shared" si="59"/>
        <v>10260</v>
      </c>
      <c r="Q199" s="18">
        <v>12600</v>
      </c>
      <c r="R199" s="15">
        <v>18900</v>
      </c>
      <c r="S199" s="23">
        <v>9975</v>
      </c>
      <c r="T199" s="9"/>
      <c r="U199" s="19">
        <f t="shared" si="60"/>
        <v>12000</v>
      </c>
      <c r="V199" s="17">
        <f t="shared" si="61"/>
        <v>18000</v>
      </c>
      <c r="W199" s="90">
        <f t="shared" si="62"/>
        <v>9500</v>
      </c>
    </row>
    <row r="200" spans="1:23" ht="22.5" customHeight="1">
      <c r="A200" s="116"/>
      <c r="B200" s="166">
        <v>546</v>
      </c>
      <c r="C200" s="136" t="s">
        <v>294</v>
      </c>
      <c r="D200" s="194">
        <f t="shared" si="63"/>
        <v>17600</v>
      </c>
      <c r="E200" s="195">
        <f t="shared" si="64"/>
        <v>22000</v>
      </c>
      <c r="F200" s="209" t="s">
        <v>406</v>
      </c>
      <c r="G200" s="210"/>
      <c r="H200" s="115"/>
      <c r="I200" s="47">
        <f t="shared" si="65"/>
        <v>17600</v>
      </c>
      <c r="J200" s="51">
        <f t="shared" si="66"/>
        <v>22000</v>
      </c>
      <c r="K200" s="81">
        <f t="shared" si="67"/>
        <v>15400.000000000002</v>
      </c>
      <c r="L200" s="44"/>
      <c r="M200" s="47">
        <f t="shared" si="57"/>
        <v>17280</v>
      </c>
      <c r="N200" s="51">
        <f t="shared" si="58"/>
        <v>21600</v>
      </c>
      <c r="O200" s="81">
        <f t="shared" si="59"/>
        <v>15120.000000000002</v>
      </c>
      <c r="Q200" s="18">
        <v>16800</v>
      </c>
      <c r="R200" s="20">
        <v>21000</v>
      </c>
      <c r="S200" s="22">
        <v>14700</v>
      </c>
      <c r="T200" s="9"/>
      <c r="U200" s="19">
        <f t="shared" si="60"/>
        <v>16000</v>
      </c>
      <c r="V200" s="17">
        <f t="shared" si="61"/>
        <v>20000</v>
      </c>
      <c r="W200" s="90">
        <f t="shared" si="62"/>
        <v>14000</v>
      </c>
    </row>
    <row r="201" spans="1:23" ht="22.5" customHeight="1">
      <c r="A201" s="116"/>
      <c r="B201" s="166">
        <v>547</v>
      </c>
      <c r="C201" s="126" t="s">
        <v>295</v>
      </c>
      <c r="D201" s="194">
        <f t="shared" si="63"/>
        <v>17600</v>
      </c>
      <c r="E201" s="195">
        <f t="shared" si="64"/>
        <v>22000</v>
      </c>
      <c r="F201" s="209" t="s">
        <v>406</v>
      </c>
      <c r="G201" s="210"/>
      <c r="H201" s="115"/>
      <c r="I201" s="47">
        <f t="shared" si="65"/>
        <v>17600</v>
      </c>
      <c r="J201" s="51">
        <f t="shared" si="66"/>
        <v>22000</v>
      </c>
      <c r="K201" s="81">
        <f t="shared" si="67"/>
        <v>15400.000000000002</v>
      </c>
      <c r="L201" s="44"/>
      <c r="M201" s="47">
        <f t="shared" si="57"/>
        <v>17280</v>
      </c>
      <c r="N201" s="51">
        <f t="shared" si="58"/>
        <v>21600</v>
      </c>
      <c r="O201" s="81">
        <f t="shared" si="59"/>
        <v>15120.000000000002</v>
      </c>
      <c r="Q201" s="18">
        <v>16800</v>
      </c>
      <c r="R201" s="15">
        <v>21000</v>
      </c>
      <c r="S201" s="23">
        <v>14700</v>
      </c>
      <c r="T201" s="9"/>
      <c r="U201" s="19">
        <f t="shared" si="60"/>
        <v>16000</v>
      </c>
      <c r="V201" s="17">
        <f t="shared" si="61"/>
        <v>20000</v>
      </c>
      <c r="W201" s="90">
        <f t="shared" si="62"/>
        <v>14000</v>
      </c>
    </row>
    <row r="202" spans="1:23" ht="22.5" customHeight="1">
      <c r="A202" s="116"/>
      <c r="B202" s="166">
        <v>548</v>
      </c>
      <c r="C202" s="118" t="s">
        <v>296</v>
      </c>
      <c r="D202" s="194">
        <f t="shared" si="63"/>
        <v>17600</v>
      </c>
      <c r="E202" s="195">
        <f t="shared" si="64"/>
        <v>22000</v>
      </c>
      <c r="F202" s="119" t="s">
        <v>406</v>
      </c>
      <c r="G202" s="125">
        <v>42209</v>
      </c>
      <c r="H202" s="122"/>
      <c r="I202" s="47">
        <f t="shared" si="65"/>
        <v>17600</v>
      </c>
      <c r="J202" s="51">
        <f t="shared" si="66"/>
        <v>22000</v>
      </c>
      <c r="K202" s="81">
        <f t="shared" si="67"/>
        <v>15400.000000000002</v>
      </c>
      <c r="L202" s="44"/>
      <c r="M202" s="47">
        <f t="shared" si="57"/>
        <v>17280</v>
      </c>
      <c r="N202" s="51">
        <f t="shared" si="58"/>
        <v>21600</v>
      </c>
      <c r="O202" s="81">
        <f t="shared" si="59"/>
        <v>15120.000000000002</v>
      </c>
      <c r="Q202" s="18">
        <v>16800</v>
      </c>
      <c r="R202" s="15">
        <v>21000</v>
      </c>
      <c r="S202" s="23">
        <v>14700</v>
      </c>
      <c r="T202" s="9"/>
      <c r="U202" s="19">
        <f t="shared" si="60"/>
        <v>16000</v>
      </c>
      <c r="V202" s="17">
        <f t="shared" si="61"/>
        <v>20000</v>
      </c>
      <c r="W202" s="90">
        <f t="shared" si="62"/>
        <v>14000</v>
      </c>
    </row>
    <row r="203" spans="1:23" ht="22.5" customHeight="1">
      <c r="A203" s="116"/>
      <c r="B203" s="166">
        <v>549</v>
      </c>
      <c r="C203" s="126" t="s">
        <v>297</v>
      </c>
      <c r="D203" s="194">
        <f t="shared" si="63"/>
        <v>17600</v>
      </c>
      <c r="E203" s="195">
        <f t="shared" si="64"/>
        <v>22000</v>
      </c>
      <c r="F203" s="209" t="s">
        <v>406</v>
      </c>
      <c r="G203" s="210"/>
      <c r="H203" s="115"/>
      <c r="I203" s="47">
        <f t="shared" si="65"/>
        <v>17600</v>
      </c>
      <c r="J203" s="51">
        <f t="shared" si="66"/>
        <v>22000</v>
      </c>
      <c r="K203" s="81">
        <f t="shared" si="67"/>
        <v>15400.000000000002</v>
      </c>
      <c r="L203" s="44"/>
      <c r="M203" s="47">
        <f t="shared" si="57"/>
        <v>17280</v>
      </c>
      <c r="N203" s="51">
        <f t="shared" si="58"/>
        <v>21600</v>
      </c>
      <c r="O203" s="81">
        <f t="shared" si="59"/>
        <v>15120.000000000002</v>
      </c>
      <c r="Q203" s="18">
        <v>16800</v>
      </c>
      <c r="R203" s="15">
        <v>21000</v>
      </c>
      <c r="S203" s="23">
        <v>14700</v>
      </c>
      <c r="T203" s="9"/>
      <c r="U203" s="19">
        <f t="shared" si="60"/>
        <v>16000</v>
      </c>
      <c r="V203" s="17">
        <f t="shared" si="61"/>
        <v>20000</v>
      </c>
      <c r="W203" s="90">
        <f t="shared" si="62"/>
        <v>14000</v>
      </c>
    </row>
    <row r="204" spans="1:23" ht="22.5" customHeight="1" thickBot="1">
      <c r="A204" s="141"/>
      <c r="B204" s="180">
        <v>553</v>
      </c>
      <c r="C204" s="181" t="s">
        <v>181</v>
      </c>
      <c r="D204" s="196">
        <f t="shared" si="63"/>
        <v>1880</v>
      </c>
      <c r="E204" s="197">
        <f t="shared" si="64"/>
        <v>3300</v>
      </c>
      <c r="F204" s="144" t="s">
        <v>405</v>
      </c>
      <c r="G204" s="145">
        <v>41096</v>
      </c>
      <c r="H204" s="122"/>
      <c r="I204" s="68">
        <f t="shared" si="65"/>
        <v>1885.4</v>
      </c>
      <c r="J204" s="69">
        <f t="shared" si="66"/>
        <v>3300.0000000000005</v>
      </c>
      <c r="K204" s="82">
        <f t="shared" si="67"/>
        <v>1571.9</v>
      </c>
      <c r="L204" s="42"/>
      <c r="M204" s="48">
        <f t="shared" si="57"/>
        <v>1851.1200000000001</v>
      </c>
      <c r="N204" s="69">
        <f t="shared" si="58"/>
        <v>3240</v>
      </c>
      <c r="O204" s="82">
        <f t="shared" si="59"/>
        <v>1543.3200000000002</v>
      </c>
      <c r="Q204" s="50">
        <v>1799.7</v>
      </c>
      <c r="R204" s="27">
        <v>3150</v>
      </c>
      <c r="S204" s="32">
        <v>1500.45</v>
      </c>
      <c r="T204" s="9"/>
      <c r="U204" s="64">
        <f t="shared" si="60"/>
        <v>1714</v>
      </c>
      <c r="V204" s="65">
        <f t="shared" si="61"/>
        <v>3000</v>
      </c>
      <c r="W204" s="91">
        <f t="shared" si="62"/>
        <v>1429</v>
      </c>
    </row>
    <row r="205" spans="1:23" ht="22.5" customHeight="1">
      <c r="A205" s="182" t="s">
        <v>319</v>
      </c>
      <c r="B205" s="182">
        <v>600</v>
      </c>
      <c r="C205" s="136" t="s">
        <v>375</v>
      </c>
      <c r="D205" s="198">
        <f aca="true" t="shared" si="68" ref="D205:D224">ROUNDDOWN(I205,0)</f>
        <v>4059</v>
      </c>
      <c r="E205" s="199">
        <f t="shared" si="64"/>
        <v>4510</v>
      </c>
      <c r="F205" s="124" t="s">
        <v>13</v>
      </c>
      <c r="G205" s="120" t="s">
        <v>362</v>
      </c>
      <c r="H205" s="121"/>
      <c r="I205" s="66">
        <f t="shared" si="65"/>
        <v>4059.5238095238096</v>
      </c>
      <c r="J205" s="67">
        <f t="shared" si="66"/>
        <v>4510</v>
      </c>
      <c r="K205" s="84">
        <f t="shared" si="67"/>
        <v>3833.2380952380954</v>
      </c>
      <c r="L205" s="42"/>
      <c r="M205" s="49">
        <f t="shared" si="57"/>
        <v>3985.714285714286</v>
      </c>
      <c r="N205" s="67">
        <f t="shared" si="58"/>
        <v>4428</v>
      </c>
      <c r="O205" s="84">
        <f t="shared" si="59"/>
        <v>3763.5428571428574</v>
      </c>
      <c r="Q205" s="14">
        <v>3875</v>
      </c>
      <c r="R205" s="20">
        <v>4305</v>
      </c>
      <c r="S205" s="22">
        <v>3659</v>
      </c>
      <c r="T205" s="9"/>
      <c r="U205" s="62">
        <f t="shared" si="60"/>
        <v>3690.4761904761904</v>
      </c>
      <c r="V205" s="63">
        <f t="shared" si="61"/>
        <v>4100</v>
      </c>
      <c r="W205" s="92">
        <f t="shared" si="62"/>
        <v>3484.7619047619046</v>
      </c>
    </row>
    <row r="206" spans="1:23" ht="22.5" customHeight="1">
      <c r="A206" s="116" t="s">
        <v>272</v>
      </c>
      <c r="B206" s="116">
        <v>604</v>
      </c>
      <c r="C206" s="126" t="s">
        <v>117</v>
      </c>
      <c r="D206" s="194">
        <f t="shared" si="68"/>
        <v>942</v>
      </c>
      <c r="E206" s="195">
        <f t="shared" si="64"/>
        <v>1047.2</v>
      </c>
      <c r="F206" s="119" t="s">
        <v>13</v>
      </c>
      <c r="G206" s="125">
        <v>40168</v>
      </c>
      <c r="H206" s="122"/>
      <c r="I206" s="47">
        <f t="shared" si="65"/>
        <v>942.8571428571429</v>
      </c>
      <c r="J206" s="51">
        <f t="shared" si="66"/>
        <v>1047.2</v>
      </c>
      <c r="K206" s="81">
        <f t="shared" si="67"/>
        <v>890.4761904761906</v>
      </c>
      <c r="L206" s="42"/>
      <c r="M206" s="47">
        <f t="shared" si="57"/>
        <v>925.7142857142858</v>
      </c>
      <c r="N206" s="51">
        <f t="shared" si="58"/>
        <v>1028.16</v>
      </c>
      <c r="O206" s="81">
        <f t="shared" si="59"/>
        <v>874.2857142857143</v>
      </c>
      <c r="Q206" s="18">
        <v>900</v>
      </c>
      <c r="R206" s="15">
        <v>999.6</v>
      </c>
      <c r="S206" s="23">
        <v>850</v>
      </c>
      <c r="T206" s="9"/>
      <c r="U206" s="19">
        <f t="shared" si="60"/>
        <v>857.1428571428571</v>
      </c>
      <c r="V206" s="17">
        <f t="shared" si="61"/>
        <v>952</v>
      </c>
      <c r="W206" s="90">
        <f t="shared" si="62"/>
        <v>809.5238095238095</v>
      </c>
    </row>
    <row r="207" spans="1:23" ht="22.5" customHeight="1" thickBot="1">
      <c r="A207" s="141"/>
      <c r="B207" s="141">
        <v>605</v>
      </c>
      <c r="C207" s="141" t="s">
        <v>96</v>
      </c>
      <c r="D207" s="200">
        <f t="shared" si="68"/>
        <v>2277</v>
      </c>
      <c r="E207" s="201">
        <f t="shared" si="64"/>
        <v>2530</v>
      </c>
      <c r="F207" s="175" t="s">
        <v>13</v>
      </c>
      <c r="G207" s="183">
        <v>39549</v>
      </c>
      <c r="H207" s="122"/>
      <c r="I207" s="68">
        <f t="shared" si="65"/>
        <v>2277.5238095238096</v>
      </c>
      <c r="J207" s="69">
        <f t="shared" si="66"/>
        <v>2530</v>
      </c>
      <c r="K207" s="82">
        <f t="shared" si="67"/>
        <v>2150.761904761905</v>
      </c>
      <c r="L207" s="42"/>
      <c r="M207" s="47">
        <f t="shared" si="57"/>
        <v>2236.114285714286</v>
      </c>
      <c r="N207" s="69">
        <f t="shared" si="58"/>
        <v>2484</v>
      </c>
      <c r="O207" s="82">
        <f t="shared" si="59"/>
        <v>2111.657142857143</v>
      </c>
      <c r="Q207" s="18">
        <v>2174</v>
      </c>
      <c r="R207" s="25">
        <v>2415</v>
      </c>
      <c r="S207" s="35">
        <v>2053</v>
      </c>
      <c r="T207" s="9"/>
      <c r="U207" s="64">
        <f t="shared" si="60"/>
        <v>2070.4761904761904</v>
      </c>
      <c r="V207" s="65">
        <f t="shared" si="61"/>
        <v>2300</v>
      </c>
      <c r="W207" s="91">
        <f t="shared" si="62"/>
        <v>1955.2380952380952</v>
      </c>
    </row>
    <row r="208" spans="1:23" ht="22.5" customHeight="1">
      <c r="A208" s="116"/>
      <c r="B208" s="116">
        <v>700</v>
      </c>
      <c r="C208" s="136" t="s">
        <v>431</v>
      </c>
      <c r="D208" s="202">
        <f t="shared" si="68"/>
        <v>7722</v>
      </c>
      <c r="E208" s="203">
        <f t="shared" si="64"/>
        <v>8580</v>
      </c>
      <c r="F208" s="124">
        <v>460</v>
      </c>
      <c r="G208" s="120" t="s">
        <v>422</v>
      </c>
      <c r="H208" s="122"/>
      <c r="I208" s="66">
        <f t="shared" si="65"/>
        <v>7722.000000000001</v>
      </c>
      <c r="J208" s="67">
        <f t="shared" si="66"/>
        <v>8580</v>
      </c>
      <c r="K208" s="84">
        <f t="shared" si="67"/>
        <v>7293.000000000001</v>
      </c>
      <c r="L208" s="42"/>
      <c r="M208" s="49">
        <f t="shared" si="57"/>
        <v>7581.6</v>
      </c>
      <c r="N208" s="67">
        <f t="shared" si="58"/>
        <v>8424</v>
      </c>
      <c r="O208" s="83">
        <f t="shared" si="59"/>
        <v>7160.400000000001</v>
      </c>
      <c r="Q208" s="14">
        <v>7371</v>
      </c>
      <c r="R208" s="20">
        <v>8190</v>
      </c>
      <c r="S208" s="20">
        <v>6961.5</v>
      </c>
      <c r="T208" s="9"/>
      <c r="U208" s="62">
        <v>7020</v>
      </c>
      <c r="V208" s="63">
        <v>7800</v>
      </c>
      <c r="W208" s="92">
        <v>6630</v>
      </c>
    </row>
    <row r="209" spans="1:23" ht="22.5" customHeight="1">
      <c r="A209" s="116"/>
      <c r="B209" s="116">
        <v>701</v>
      </c>
      <c r="C209" s="136" t="s">
        <v>165</v>
      </c>
      <c r="D209" s="194">
        <f t="shared" si="68"/>
        <v>1414</v>
      </c>
      <c r="E209" s="195">
        <f t="shared" si="64"/>
        <v>1571.9</v>
      </c>
      <c r="F209" s="124">
        <v>180</v>
      </c>
      <c r="G209" s="125">
        <v>40374</v>
      </c>
      <c r="H209" s="122"/>
      <c r="I209" s="47">
        <f t="shared" si="65"/>
        <v>1414.6000000000001</v>
      </c>
      <c r="J209" s="51">
        <f t="shared" si="66"/>
        <v>1571.9</v>
      </c>
      <c r="K209" s="81">
        <f t="shared" si="67"/>
        <v>1335.4</v>
      </c>
      <c r="L209" s="42"/>
      <c r="M209" s="47">
        <f t="shared" si="57"/>
        <v>1388.88</v>
      </c>
      <c r="N209" s="51">
        <f t="shared" si="58"/>
        <v>1543.3200000000002</v>
      </c>
      <c r="O209" s="81">
        <f t="shared" si="59"/>
        <v>1311.1200000000001</v>
      </c>
      <c r="Q209" s="18">
        <v>1350.3</v>
      </c>
      <c r="R209" s="20">
        <v>1500.45</v>
      </c>
      <c r="S209" s="20">
        <v>1274.7</v>
      </c>
      <c r="T209" s="9"/>
      <c r="U209" s="19">
        <f t="shared" si="60"/>
        <v>1286</v>
      </c>
      <c r="V209" s="17">
        <f t="shared" si="61"/>
        <v>1429</v>
      </c>
      <c r="W209" s="90">
        <f t="shared" si="62"/>
        <v>1214</v>
      </c>
    </row>
    <row r="210" spans="1:23" ht="22.5" customHeight="1">
      <c r="A210" s="116"/>
      <c r="B210" s="116">
        <v>702</v>
      </c>
      <c r="C210" s="136" t="s">
        <v>97</v>
      </c>
      <c r="D210" s="194">
        <f t="shared" si="68"/>
        <v>1696</v>
      </c>
      <c r="E210" s="195">
        <f t="shared" si="64"/>
        <v>1885.4</v>
      </c>
      <c r="F210" s="124">
        <v>180</v>
      </c>
      <c r="G210" s="125">
        <v>38852</v>
      </c>
      <c r="H210" s="122"/>
      <c r="I210" s="47">
        <f t="shared" si="65"/>
        <v>1696.1999999999998</v>
      </c>
      <c r="J210" s="51">
        <f t="shared" si="66"/>
        <v>1885.4</v>
      </c>
      <c r="K210" s="81">
        <f t="shared" si="67"/>
        <v>1602.6999999999998</v>
      </c>
      <c r="L210" s="42"/>
      <c r="M210" s="47">
        <f t="shared" si="57"/>
        <v>1665.36</v>
      </c>
      <c r="N210" s="51">
        <f t="shared" si="58"/>
        <v>1851.1200000000001</v>
      </c>
      <c r="O210" s="81">
        <f t="shared" si="59"/>
        <v>1573.56</v>
      </c>
      <c r="Q210" s="18">
        <v>1619.1</v>
      </c>
      <c r="R210" s="20">
        <v>1799.7</v>
      </c>
      <c r="S210" s="20">
        <v>1529.85</v>
      </c>
      <c r="T210" s="9"/>
      <c r="U210" s="19">
        <f t="shared" si="60"/>
        <v>1541.9999999999998</v>
      </c>
      <c r="V210" s="17">
        <f t="shared" si="61"/>
        <v>1714</v>
      </c>
      <c r="W210" s="90">
        <f t="shared" si="62"/>
        <v>1456.9999999999998</v>
      </c>
    </row>
    <row r="211" spans="1:23" ht="22.5" customHeight="1">
      <c r="A211" s="116" t="s">
        <v>1</v>
      </c>
      <c r="B211" s="116">
        <v>703</v>
      </c>
      <c r="C211" s="136" t="s">
        <v>98</v>
      </c>
      <c r="D211" s="194">
        <f t="shared" si="68"/>
        <v>1130</v>
      </c>
      <c r="E211" s="195">
        <f t="shared" si="64"/>
        <v>1257.3</v>
      </c>
      <c r="F211" s="124">
        <v>180</v>
      </c>
      <c r="G211" s="125">
        <v>39232</v>
      </c>
      <c r="H211" s="122"/>
      <c r="I211" s="47">
        <f t="shared" si="65"/>
        <v>1130.8000000000002</v>
      </c>
      <c r="J211" s="51">
        <f t="shared" si="66"/>
        <v>1257.3000000000002</v>
      </c>
      <c r="K211" s="81">
        <f t="shared" si="67"/>
        <v>1068.1</v>
      </c>
      <c r="L211" s="42"/>
      <c r="M211" s="47">
        <f t="shared" si="57"/>
        <v>1110.24</v>
      </c>
      <c r="N211" s="51">
        <f t="shared" si="58"/>
        <v>1234.44</v>
      </c>
      <c r="O211" s="81">
        <f t="shared" si="59"/>
        <v>1048.6799999999998</v>
      </c>
      <c r="Q211" s="18">
        <v>1079.4</v>
      </c>
      <c r="R211" s="20">
        <v>1200.15</v>
      </c>
      <c r="S211" s="20">
        <v>1019.55</v>
      </c>
      <c r="T211" s="9"/>
      <c r="U211" s="19">
        <v>1028</v>
      </c>
      <c r="V211" s="17">
        <f t="shared" si="61"/>
        <v>1143</v>
      </c>
      <c r="W211" s="90">
        <f t="shared" si="62"/>
        <v>970.9999999999999</v>
      </c>
    </row>
    <row r="212" spans="1:23" ht="22.5" customHeight="1">
      <c r="A212" s="116"/>
      <c r="B212" s="116">
        <v>704</v>
      </c>
      <c r="C212" s="136" t="s">
        <v>190</v>
      </c>
      <c r="D212" s="194">
        <f t="shared" si="68"/>
        <v>1782</v>
      </c>
      <c r="E212" s="195">
        <f t="shared" si="64"/>
        <v>1980</v>
      </c>
      <c r="F212" s="124">
        <v>290</v>
      </c>
      <c r="G212" s="125">
        <v>41295</v>
      </c>
      <c r="H212" s="122"/>
      <c r="I212" s="47">
        <f t="shared" si="65"/>
        <v>1782.0000000000002</v>
      </c>
      <c r="J212" s="51">
        <f t="shared" si="66"/>
        <v>1980.0000000000002</v>
      </c>
      <c r="K212" s="81">
        <f t="shared" si="67"/>
        <v>1683.0000000000002</v>
      </c>
      <c r="L212" s="42"/>
      <c r="M212" s="47">
        <f t="shared" si="57"/>
        <v>1749.6000000000001</v>
      </c>
      <c r="N212" s="51">
        <f t="shared" si="58"/>
        <v>1944.0000000000002</v>
      </c>
      <c r="O212" s="81">
        <f t="shared" si="59"/>
        <v>1652.4</v>
      </c>
      <c r="Q212" s="18">
        <v>1701</v>
      </c>
      <c r="R212" s="20">
        <v>1890</v>
      </c>
      <c r="S212" s="20">
        <v>1606.5</v>
      </c>
      <c r="T212" s="9"/>
      <c r="U212" s="19">
        <f t="shared" si="60"/>
        <v>1620</v>
      </c>
      <c r="V212" s="17">
        <f t="shared" si="61"/>
        <v>1800</v>
      </c>
      <c r="W212" s="90">
        <f t="shared" si="62"/>
        <v>1530</v>
      </c>
    </row>
    <row r="213" spans="1:23" ht="22.5" customHeight="1">
      <c r="A213" s="116"/>
      <c r="B213" s="116">
        <v>705</v>
      </c>
      <c r="C213" s="136" t="s">
        <v>215</v>
      </c>
      <c r="D213" s="194">
        <f t="shared" si="68"/>
        <v>1782</v>
      </c>
      <c r="E213" s="195">
        <f t="shared" si="64"/>
        <v>1980</v>
      </c>
      <c r="F213" s="124">
        <v>290</v>
      </c>
      <c r="G213" s="125">
        <v>41445</v>
      </c>
      <c r="H213" s="122"/>
      <c r="I213" s="47">
        <f t="shared" si="65"/>
        <v>1782.0000000000002</v>
      </c>
      <c r="J213" s="51">
        <f t="shared" si="66"/>
        <v>1980.0000000000002</v>
      </c>
      <c r="K213" s="81">
        <f t="shared" si="67"/>
        <v>1683.0000000000002</v>
      </c>
      <c r="L213" s="42"/>
      <c r="M213" s="47">
        <f t="shared" si="57"/>
        <v>1749.6000000000001</v>
      </c>
      <c r="N213" s="51">
        <f t="shared" si="58"/>
        <v>1944.0000000000002</v>
      </c>
      <c r="O213" s="81">
        <f t="shared" si="59"/>
        <v>1652.4</v>
      </c>
      <c r="Q213" s="18">
        <v>1701</v>
      </c>
      <c r="R213" s="20">
        <v>1890</v>
      </c>
      <c r="S213" s="20">
        <v>1606.5</v>
      </c>
      <c r="T213" s="9"/>
      <c r="U213" s="19">
        <f t="shared" si="60"/>
        <v>1620</v>
      </c>
      <c r="V213" s="17">
        <f t="shared" si="61"/>
        <v>1800</v>
      </c>
      <c r="W213" s="90">
        <f t="shared" si="62"/>
        <v>1530</v>
      </c>
    </row>
    <row r="214" spans="1:23" ht="22.5" customHeight="1">
      <c r="A214" s="116" t="s">
        <v>225</v>
      </c>
      <c r="B214" s="116">
        <v>706</v>
      </c>
      <c r="C214" s="136" t="s">
        <v>99</v>
      </c>
      <c r="D214" s="194">
        <f t="shared" si="68"/>
        <v>942</v>
      </c>
      <c r="E214" s="195">
        <f t="shared" si="64"/>
        <v>1047.2</v>
      </c>
      <c r="F214" s="124">
        <v>180</v>
      </c>
      <c r="G214" s="125">
        <v>39522</v>
      </c>
      <c r="H214" s="122"/>
      <c r="I214" s="47">
        <f t="shared" si="65"/>
        <v>942.7</v>
      </c>
      <c r="J214" s="51">
        <f t="shared" si="66"/>
        <v>1047.2</v>
      </c>
      <c r="K214" s="81">
        <f t="shared" si="67"/>
        <v>890.4761904761906</v>
      </c>
      <c r="L214" s="42"/>
      <c r="M214" s="47">
        <f t="shared" si="57"/>
        <v>925.5600000000001</v>
      </c>
      <c r="N214" s="51">
        <f t="shared" si="58"/>
        <v>1028.16</v>
      </c>
      <c r="O214" s="81">
        <f t="shared" si="59"/>
        <v>874.2857142857143</v>
      </c>
      <c r="Q214" s="18">
        <v>899.85</v>
      </c>
      <c r="R214" s="20">
        <v>999.6</v>
      </c>
      <c r="S214" s="20">
        <v>850</v>
      </c>
      <c r="T214" s="9"/>
      <c r="U214" s="19">
        <f t="shared" si="60"/>
        <v>857</v>
      </c>
      <c r="V214" s="17">
        <f t="shared" si="61"/>
        <v>952</v>
      </c>
      <c r="W214" s="90">
        <f t="shared" si="62"/>
        <v>809.5238095238095</v>
      </c>
    </row>
    <row r="215" spans="1:23" ht="22.5" customHeight="1">
      <c r="A215" s="116"/>
      <c r="B215" s="116">
        <v>707</v>
      </c>
      <c r="C215" s="126" t="s">
        <v>171</v>
      </c>
      <c r="D215" s="194">
        <f t="shared" si="68"/>
        <v>1980</v>
      </c>
      <c r="E215" s="195">
        <f t="shared" si="64"/>
        <v>2200</v>
      </c>
      <c r="F215" s="124">
        <v>180</v>
      </c>
      <c r="G215" s="125">
        <v>42470</v>
      </c>
      <c r="H215" s="122"/>
      <c r="I215" s="47">
        <f t="shared" si="65"/>
        <v>1980.0000000000002</v>
      </c>
      <c r="J215" s="51">
        <f t="shared" si="66"/>
        <v>2200</v>
      </c>
      <c r="K215" s="81">
        <f t="shared" si="67"/>
        <v>1870.0000000000002</v>
      </c>
      <c r="L215" s="42"/>
      <c r="M215" s="47">
        <f t="shared" si="57"/>
        <v>1944.0000000000002</v>
      </c>
      <c r="N215" s="51">
        <f t="shared" si="58"/>
        <v>2160</v>
      </c>
      <c r="O215" s="81">
        <f t="shared" si="59"/>
        <v>1836.0000000000002</v>
      </c>
      <c r="Q215" s="18">
        <v>1890</v>
      </c>
      <c r="R215" s="15">
        <v>2100</v>
      </c>
      <c r="S215" s="23">
        <v>1785</v>
      </c>
      <c r="T215" s="9"/>
      <c r="U215" s="19">
        <v>1800</v>
      </c>
      <c r="V215" s="17">
        <v>2000</v>
      </c>
      <c r="W215" s="90">
        <v>1700</v>
      </c>
    </row>
    <row r="216" spans="1:25" ht="22.5" customHeight="1">
      <c r="A216" s="116"/>
      <c r="B216" s="116">
        <v>708</v>
      </c>
      <c r="C216" s="126" t="s">
        <v>235</v>
      </c>
      <c r="D216" s="196">
        <f t="shared" si="68"/>
        <v>1980</v>
      </c>
      <c r="E216" s="195">
        <f t="shared" si="64"/>
        <v>2200</v>
      </c>
      <c r="F216" s="135">
        <v>180</v>
      </c>
      <c r="G216" s="184">
        <v>42185</v>
      </c>
      <c r="H216" s="122"/>
      <c r="I216" s="47">
        <f t="shared" si="65"/>
        <v>1980.0000000000002</v>
      </c>
      <c r="J216" s="51">
        <f t="shared" si="66"/>
        <v>2200</v>
      </c>
      <c r="K216" s="81">
        <f t="shared" si="67"/>
        <v>1870.0000000000002</v>
      </c>
      <c r="L216" s="42"/>
      <c r="M216" s="47">
        <f t="shared" si="57"/>
        <v>1944.0000000000002</v>
      </c>
      <c r="N216" s="51">
        <f t="shared" si="58"/>
        <v>2160</v>
      </c>
      <c r="O216" s="81">
        <f t="shared" si="59"/>
        <v>1836.0000000000002</v>
      </c>
      <c r="Q216" s="18">
        <v>1890</v>
      </c>
      <c r="R216" s="15">
        <v>2100</v>
      </c>
      <c r="S216" s="23">
        <v>1785</v>
      </c>
      <c r="T216" s="9"/>
      <c r="U216" s="19">
        <f t="shared" si="60"/>
        <v>1800</v>
      </c>
      <c r="V216" s="17">
        <f t="shared" si="61"/>
        <v>2000</v>
      </c>
      <c r="W216" s="90">
        <f t="shared" si="62"/>
        <v>1700</v>
      </c>
      <c r="Y216" s="54"/>
    </row>
    <row r="217" spans="1:25" ht="22.5" customHeight="1">
      <c r="A217" s="116"/>
      <c r="B217" s="116">
        <v>709</v>
      </c>
      <c r="C217" s="126" t="s">
        <v>353</v>
      </c>
      <c r="D217" s="194">
        <f t="shared" si="68"/>
        <v>1485</v>
      </c>
      <c r="E217" s="195">
        <f t="shared" si="64"/>
        <v>1650</v>
      </c>
      <c r="F217" s="119">
        <v>180</v>
      </c>
      <c r="G217" s="125">
        <v>43580</v>
      </c>
      <c r="H217" s="122"/>
      <c r="I217" s="47">
        <f>SUM(U217*1.1)</f>
        <v>1485.0000000000002</v>
      </c>
      <c r="J217" s="51">
        <f>SUM(V217*1.1)</f>
        <v>1650.0000000000002</v>
      </c>
      <c r="K217" s="81">
        <f>SUM(W217*1.1)</f>
        <v>1402.5</v>
      </c>
      <c r="L217" s="42"/>
      <c r="M217" s="47">
        <f>SUM(U217*1.08)</f>
        <v>1458</v>
      </c>
      <c r="N217" s="51">
        <f>SUM(V217*1.08)</f>
        <v>1620</v>
      </c>
      <c r="O217" s="81">
        <f>SUM(W217*1.08)</f>
        <v>1377</v>
      </c>
      <c r="Q217" s="18">
        <v>1417.5</v>
      </c>
      <c r="R217" s="15">
        <v>1575</v>
      </c>
      <c r="S217" s="23">
        <v>1338.75</v>
      </c>
      <c r="T217" s="9"/>
      <c r="U217" s="19">
        <v>1350</v>
      </c>
      <c r="V217" s="17">
        <v>1500</v>
      </c>
      <c r="W217" s="90">
        <v>1275</v>
      </c>
      <c r="Y217" s="54"/>
    </row>
    <row r="218" spans="1:23" ht="22.5" customHeight="1">
      <c r="A218" s="116" t="s">
        <v>0</v>
      </c>
      <c r="B218" s="116">
        <v>710</v>
      </c>
      <c r="C218" s="129" t="s">
        <v>397</v>
      </c>
      <c r="D218" s="202">
        <f t="shared" si="68"/>
        <v>11880</v>
      </c>
      <c r="E218" s="195">
        <f t="shared" si="64"/>
        <v>13200</v>
      </c>
      <c r="F218" s="124">
        <v>300</v>
      </c>
      <c r="G218" s="120" t="s">
        <v>401</v>
      </c>
      <c r="H218" s="122"/>
      <c r="I218" s="47">
        <f t="shared" si="65"/>
        <v>11880.000000000002</v>
      </c>
      <c r="J218" s="51">
        <f t="shared" si="66"/>
        <v>13200.000000000002</v>
      </c>
      <c r="K218" s="81">
        <f t="shared" si="67"/>
        <v>11220</v>
      </c>
      <c r="L218" s="42"/>
      <c r="M218" s="47">
        <f t="shared" si="57"/>
        <v>11664</v>
      </c>
      <c r="N218" s="51">
        <f t="shared" si="58"/>
        <v>12960</v>
      </c>
      <c r="O218" s="81">
        <f t="shared" si="59"/>
        <v>11016</v>
      </c>
      <c r="Q218" s="18">
        <v>11812.5</v>
      </c>
      <c r="R218" s="15">
        <v>13125</v>
      </c>
      <c r="S218" s="23">
        <v>11156.25</v>
      </c>
      <c r="T218" s="9"/>
      <c r="U218" s="19">
        <v>10800</v>
      </c>
      <c r="V218" s="17">
        <v>12000</v>
      </c>
      <c r="W218" s="90">
        <v>10200</v>
      </c>
    </row>
    <row r="219" spans="1:23" ht="22.5" customHeight="1">
      <c r="A219" s="116"/>
      <c r="B219" s="116">
        <v>711</v>
      </c>
      <c r="C219" s="129" t="s">
        <v>398</v>
      </c>
      <c r="D219" s="194">
        <f t="shared" si="68"/>
        <v>13860</v>
      </c>
      <c r="E219" s="195">
        <f t="shared" si="64"/>
        <v>15400</v>
      </c>
      <c r="F219" s="124">
        <v>300</v>
      </c>
      <c r="G219" s="120" t="s">
        <v>401</v>
      </c>
      <c r="H219" s="122"/>
      <c r="I219" s="47">
        <f t="shared" si="65"/>
        <v>13860.000000000002</v>
      </c>
      <c r="J219" s="51">
        <f t="shared" si="66"/>
        <v>15400.000000000002</v>
      </c>
      <c r="K219" s="81">
        <f t="shared" si="67"/>
        <v>10285</v>
      </c>
      <c r="L219" s="42"/>
      <c r="M219" s="47">
        <f t="shared" si="57"/>
        <v>13608</v>
      </c>
      <c r="N219" s="51">
        <f t="shared" si="58"/>
        <v>15120.000000000002</v>
      </c>
      <c r="O219" s="81">
        <f t="shared" si="59"/>
        <v>10098</v>
      </c>
      <c r="Q219" s="18">
        <v>10395</v>
      </c>
      <c r="R219" s="15">
        <v>11550</v>
      </c>
      <c r="S219" s="23">
        <v>9817.5</v>
      </c>
      <c r="T219" s="9"/>
      <c r="U219" s="19">
        <v>12600</v>
      </c>
      <c r="V219" s="17">
        <v>14000</v>
      </c>
      <c r="W219" s="90">
        <f t="shared" si="62"/>
        <v>9350</v>
      </c>
    </row>
    <row r="220" spans="1:23" ht="22.5" customHeight="1">
      <c r="A220" s="116"/>
      <c r="B220" s="116">
        <v>712</v>
      </c>
      <c r="C220" s="129" t="s">
        <v>399</v>
      </c>
      <c r="D220" s="194">
        <f t="shared" si="68"/>
        <v>12870</v>
      </c>
      <c r="E220" s="195">
        <f t="shared" si="64"/>
        <v>14300</v>
      </c>
      <c r="F220" s="124">
        <v>300</v>
      </c>
      <c r="G220" s="120" t="s">
        <v>401</v>
      </c>
      <c r="H220" s="122"/>
      <c r="I220" s="47">
        <f t="shared" si="65"/>
        <v>12870.000000000002</v>
      </c>
      <c r="J220" s="51">
        <f t="shared" si="66"/>
        <v>14300.000000000002</v>
      </c>
      <c r="K220" s="81">
        <f t="shared" si="67"/>
        <v>12155.000000000002</v>
      </c>
      <c r="L220" s="42"/>
      <c r="M220" s="47">
        <f t="shared" si="57"/>
        <v>12636</v>
      </c>
      <c r="N220" s="51">
        <f t="shared" si="58"/>
        <v>14040.000000000002</v>
      </c>
      <c r="O220" s="81">
        <f t="shared" si="59"/>
        <v>11934</v>
      </c>
      <c r="Q220" s="18">
        <v>10395</v>
      </c>
      <c r="R220" s="15">
        <v>11550</v>
      </c>
      <c r="S220" s="23">
        <v>9817.5</v>
      </c>
      <c r="T220" s="9"/>
      <c r="U220" s="19">
        <v>11700</v>
      </c>
      <c r="V220" s="17">
        <v>13000</v>
      </c>
      <c r="W220" s="90">
        <v>11050</v>
      </c>
    </row>
    <row r="221" spans="1:23" ht="22.5" customHeight="1">
      <c r="A221" s="116" t="s">
        <v>2</v>
      </c>
      <c r="B221" s="116">
        <v>713</v>
      </c>
      <c r="C221" s="129" t="s">
        <v>400</v>
      </c>
      <c r="D221" s="194">
        <f t="shared" si="68"/>
        <v>11880</v>
      </c>
      <c r="E221" s="195">
        <f t="shared" si="64"/>
        <v>13200</v>
      </c>
      <c r="F221" s="124">
        <v>300</v>
      </c>
      <c r="G221" s="120" t="s">
        <v>401</v>
      </c>
      <c r="H221" s="122"/>
      <c r="I221" s="47">
        <f t="shared" si="65"/>
        <v>11880.000000000002</v>
      </c>
      <c r="J221" s="51">
        <f t="shared" si="66"/>
        <v>13200.000000000002</v>
      </c>
      <c r="K221" s="81">
        <f t="shared" si="67"/>
        <v>11220</v>
      </c>
      <c r="L221" s="42"/>
      <c r="M221" s="47">
        <f t="shared" si="57"/>
        <v>11664</v>
      </c>
      <c r="N221" s="51">
        <f t="shared" si="58"/>
        <v>12960</v>
      </c>
      <c r="O221" s="81">
        <f t="shared" si="59"/>
        <v>11016</v>
      </c>
      <c r="Q221" s="18">
        <v>10395</v>
      </c>
      <c r="R221" s="20">
        <v>11550</v>
      </c>
      <c r="S221" s="20">
        <v>9817.5</v>
      </c>
      <c r="T221" s="9"/>
      <c r="U221" s="19">
        <v>10800</v>
      </c>
      <c r="V221" s="17">
        <v>12000</v>
      </c>
      <c r="W221" s="90">
        <v>10200</v>
      </c>
    </row>
    <row r="222" spans="1:23" ht="22.5" customHeight="1">
      <c r="A222" s="116"/>
      <c r="B222" s="116">
        <v>715</v>
      </c>
      <c r="C222" s="136" t="s">
        <v>172</v>
      </c>
      <c r="D222" s="194">
        <f t="shared" si="68"/>
        <v>1131</v>
      </c>
      <c r="E222" s="195">
        <f t="shared" si="64"/>
        <v>1257.3</v>
      </c>
      <c r="F222" s="124">
        <v>180</v>
      </c>
      <c r="G222" s="125">
        <v>40688</v>
      </c>
      <c r="H222" s="122"/>
      <c r="I222" s="47">
        <f t="shared" si="65"/>
        <v>1131.9</v>
      </c>
      <c r="J222" s="51">
        <f t="shared" si="66"/>
        <v>1257.3000000000002</v>
      </c>
      <c r="K222" s="81">
        <f t="shared" si="67"/>
        <v>1068.1</v>
      </c>
      <c r="L222" s="42"/>
      <c r="M222" s="47">
        <f t="shared" si="57"/>
        <v>1111.3200000000002</v>
      </c>
      <c r="N222" s="51">
        <f t="shared" si="58"/>
        <v>1234.44</v>
      </c>
      <c r="O222" s="81">
        <f t="shared" si="59"/>
        <v>1048.6799999999998</v>
      </c>
      <c r="Q222" s="18">
        <v>1080.45</v>
      </c>
      <c r="R222" s="15">
        <v>1200.15</v>
      </c>
      <c r="S222" s="23">
        <v>1019.55</v>
      </c>
      <c r="T222" s="9"/>
      <c r="U222" s="19">
        <f t="shared" si="60"/>
        <v>1029</v>
      </c>
      <c r="V222" s="17">
        <f t="shared" si="61"/>
        <v>1143</v>
      </c>
      <c r="W222" s="90">
        <f t="shared" si="62"/>
        <v>970.9999999999999</v>
      </c>
    </row>
    <row r="223" spans="1:23" ht="22.5" customHeight="1">
      <c r="A223" s="116"/>
      <c r="B223" s="116">
        <v>716</v>
      </c>
      <c r="C223" s="136" t="s">
        <v>440</v>
      </c>
      <c r="D223" s="194">
        <f t="shared" si="68"/>
        <v>2970</v>
      </c>
      <c r="E223" s="195">
        <f t="shared" si="64"/>
        <v>3300</v>
      </c>
      <c r="F223" s="124">
        <v>215</v>
      </c>
      <c r="G223" s="155">
        <v>43931</v>
      </c>
      <c r="H223" s="122"/>
      <c r="I223" s="47">
        <f aca="true" t="shared" si="69" ref="I223:K224">SUM(U223*1.1)</f>
        <v>2970.0000000000005</v>
      </c>
      <c r="J223" s="51">
        <f t="shared" si="69"/>
        <v>3300.0000000000005</v>
      </c>
      <c r="K223" s="81">
        <f t="shared" si="69"/>
        <v>2805</v>
      </c>
      <c r="L223" s="42"/>
      <c r="M223" s="47">
        <f aca="true" t="shared" si="70" ref="M223:O224">SUM(U223*1.08)</f>
        <v>2916</v>
      </c>
      <c r="N223" s="51">
        <f t="shared" si="70"/>
        <v>3240</v>
      </c>
      <c r="O223" s="81">
        <f t="shared" si="70"/>
        <v>2754</v>
      </c>
      <c r="Q223" s="18">
        <v>2835</v>
      </c>
      <c r="R223" s="15">
        <v>3150</v>
      </c>
      <c r="S223" s="23">
        <v>2677.5</v>
      </c>
      <c r="T223" s="9"/>
      <c r="U223" s="19">
        <v>2700</v>
      </c>
      <c r="V223" s="17">
        <v>3000</v>
      </c>
      <c r="W223" s="90">
        <v>2550</v>
      </c>
    </row>
    <row r="224" spans="1:23" ht="22.5" customHeight="1">
      <c r="A224" s="116"/>
      <c r="B224" s="116">
        <v>717</v>
      </c>
      <c r="C224" s="136" t="s">
        <v>441</v>
      </c>
      <c r="D224" s="194">
        <f t="shared" si="68"/>
        <v>1584</v>
      </c>
      <c r="E224" s="195">
        <f t="shared" si="64"/>
        <v>1760</v>
      </c>
      <c r="F224" s="124">
        <v>180</v>
      </c>
      <c r="G224" s="155">
        <v>43931</v>
      </c>
      <c r="H224" s="122"/>
      <c r="I224" s="47">
        <f t="shared" si="69"/>
        <v>1584.0000000000002</v>
      </c>
      <c r="J224" s="51">
        <f t="shared" si="69"/>
        <v>1760.0000000000002</v>
      </c>
      <c r="K224" s="81">
        <f t="shared" si="69"/>
        <v>1496.0000000000002</v>
      </c>
      <c r="L224" s="42"/>
      <c r="M224" s="47">
        <f t="shared" si="70"/>
        <v>1555.2</v>
      </c>
      <c r="N224" s="51">
        <f t="shared" si="70"/>
        <v>1728</v>
      </c>
      <c r="O224" s="81">
        <f t="shared" si="70"/>
        <v>1468.8000000000002</v>
      </c>
      <c r="Q224" s="18">
        <v>1512</v>
      </c>
      <c r="R224" s="15">
        <v>1680</v>
      </c>
      <c r="S224" s="23">
        <v>1428</v>
      </c>
      <c r="T224" s="9"/>
      <c r="U224" s="19">
        <v>1440</v>
      </c>
      <c r="V224" s="17">
        <v>1600</v>
      </c>
      <c r="W224" s="90">
        <v>1360</v>
      </c>
    </row>
    <row r="225" spans="1:23" ht="22.5" customHeight="1">
      <c r="A225" s="116"/>
      <c r="B225" s="116">
        <v>722</v>
      </c>
      <c r="C225" s="126" t="s">
        <v>116</v>
      </c>
      <c r="D225" s="194">
        <f aca="true" t="shared" si="71" ref="D225:D242">ROUNDDOWN(I225,0)</f>
        <v>1414</v>
      </c>
      <c r="E225" s="195">
        <f t="shared" si="64"/>
        <v>1571.9</v>
      </c>
      <c r="F225" s="124">
        <v>180</v>
      </c>
      <c r="G225" s="125">
        <v>40147</v>
      </c>
      <c r="H225" s="122"/>
      <c r="I225" s="47">
        <f t="shared" si="65"/>
        <v>1414.6000000000001</v>
      </c>
      <c r="J225" s="51">
        <f t="shared" si="66"/>
        <v>1571.9</v>
      </c>
      <c r="K225" s="81">
        <f t="shared" si="67"/>
        <v>1335.4</v>
      </c>
      <c r="L225" s="42"/>
      <c r="M225" s="47">
        <f t="shared" si="57"/>
        <v>1388.88</v>
      </c>
      <c r="N225" s="51">
        <f t="shared" si="58"/>
        <v>1543.3200000000002</v>
      </c>
      <c r="O225" s="81">
        <f t="shared" si="59"/>
        <v>1311.1200000000001</v>
      </c>
      <c r="Q225" s="18">
        <v>1350.3</v>
      </c>
      <c r="R225" s="15">
        <v>1500.45</v>
      </c>
      <c r="S225" s="23">
        <v>1274.7</v>
      </c>
      <c r="T225" s="9"/>
      <c r="U225" s="19">
        <f t="shared" si="60"/>
        <v>1286</v>
      </c>
      <c r="V225" s="17">
        <f t="shared" si="61"/>
        <v>1429</v>
      </c>
      <c r="W225" s="90">
        <f t="shared" si="62"/>
        <v>1214</v>
      </c>
    </row>
    <row r="226" spans="1:23" ht="22.5" customHeight="1">
      <c r="A226" s="116"/>
      <c r="B226" s="116">
        <v>723</v>
      </c>
      <c r="C226" s="126" t="s">
        <v>100</v>
      </c>
      <c r="D226" s="194">
        <f t="shared" si="71"/>
        <v>2772</v>
      </c>
      <c r="E226" s="195">
        <f t="shared" si="64"/>
        <v>3080</v>
      </c>
      <c r="F226" s="124">
        <v>180</v>
      </c>
      <c r="G226" s="125">
        <v>39599</v>
      </c>
      <c r="H226" s="122"/>
      <c r="I226" s="47">
        <f t="shared" si="65"/>
        <v>2772</v>
      </c>
      <c r="J226" s="51">
        <f t="shared" si="66"/>
        <v>3080.0000000000005</v>
      </c>
      <c r="K226" s="81">
        <f t="shared" si="67"/>
        <v>2618</v>
      </c>
      <c r="L226" s="42"/>
      <c r="M226" s="47">
        <f aca="true" t="shared" si="72" ref="M226:M242">SUM(U226*1.08)</f>
        <v>2721.6000000000004</v>
      </c>
      <c r="N226" s="51">
        <f aca="true" t="shared" si="73" ref="N226:N242">SUM(V226*1.08)</f>
        <v>3024</v>
      </c>
      <c r="O226" s="81">
        <f aca="true" t="shared" si="74" ref="O226:O242">SUM(W226*1.08)</f>
        <v>2570.4</v>
      </c>
      <c r="Q226" s="18">
        <v>2646</v>
      </c>
      <c r="R226" s="15">
        <v>2940</v>
      </c>
      <c r="S226" s="23">
        <v>2499</v>
      </c>
      <c r="T226" s="9"/>
      <c r="U226" s="19">
        <f aca="true" t="shared" si="75" ref="U226:U241">SUM(Q226/1.05)</f>
        <v>2520</v>
      </c>
      <c r="V226" s="17">
        <f aca="true" t="shared" si="76" ref="V226:V241">SUM(R226/1.05)</f>
        <v>2800</v>
      </c>
      <c r="W226" s="90">
        <f aca="true" t="shared" si="77" ref="W226:W241">SUM(S226/1.05)</f>
        <v>2380</v>
      </c>
    </row>
    <row r="227" spans="1:23" ht="22.5" customHeight="1">
      <c r="A227" s="116"/>
      <c r="B227" s="116">
        <v>724</v>
      </c>
      <c r="C227" s="126" t="s">
        <v>101</v>
      </c>
      <c r="D227" s="194">
        <f t="shared" si="71"/>
        <v>3168</v>
      </c>
      <c r="E227" s="195">
        <f t="shared" si="64"/>
        <v>3520</v>
      </c>
      <c r="F227" s="119">
        <v>180</v>
      </c>
      <c r="G227" s="125">
        <v>38817</v>
      </c>
      <c r="H227" s="122"/>
      <c r="I227" s="47">
        <f t="shared" si="65"/>
        <v>3168.0000000000005</v>
      </c>
      <c r="J227" s="51">
        <f t="shared" si="66"/>
        <v>3520.0000000000005</v>
      </c>
      <c r="K227" s="81">
        <f t="shared" si="67"/>
        <v>2992.0000000000005</v>
      </c>
      <c r="L227" s="42"/>
      <c r="M227" s="47">
        <f t="shared" si="72"/>
        <v>3110.4</v>
      </c>
      <c r="N227" s="51">
        <f t="shared" si="73"/>
        <v>3456</v>
      </c>
      <c r="O227" s="81">
        <f t="shared" si="74"/>
        <v>2937.6000000000004</v>
      </c>
      <c r="Q227" s="18">
        <v>3024</v>
      </c>
      <c r="R227" s="15">
        <v>3360</v>
      </c>
      <c r="S227" s="23">
        <v>2856</v>
      </c>
      <c r="T227" s="9"/>
      <c r="U227" s="19">
        <f t="shared" si="75"/>
        <v>2880</v>
      </c>
      <c r="V227" s="17">
        <f t="shared" si="76"/>
        <v>3200</v>
      </c>
      <c r="W227" s="90">
        <f t="shared" si="77"/>
        <v>2720</v>
      </c>
    </row>
    <row r="228" spans="1:23" ht="22.5" customHeight="1" thickBot="1">
      <c r="A228" s="141"/>
      <c r="B228" s="141">
        <v>733</v>
      </c>
      <c r="C228" s="157" t="s">
        <v>102</v>
      </c>
      <c r="D228" s="196">
        <f t="shared" si="71"/>
        <v>1980</v>
      </c>
      <c r="E228" s="197">
        <f t="shared" si="64"/>
        <v>2200</v>
      </c>
      <c r="F228" s="144">
        <v>180</v>
      </c>
      <c r="G228" s="145">
        <v>39864</v>
      </c>
      <c r="H228" s="122"/>
      <c r="I228" s="68">
        <f t="shared" si="65"/>
        <v>1980.0000000000002</v>
      </c>
      <c r="J228" s="69">
        <f t="shared" si="66"/>
        <v>2200</v>
      </c>
      <c r="K228" s="82">
        <f t="shared" si="67"/>
        <v>1870.0000000000002</v>
      </c>
      <c r="L228" s="42"/>
      <c r="M228" s="48">
        <f t="shared" si="72"/>
        <v>1944.0000000000002</v>
      </c>
      <c r="N228" s="69">
        <f t="shared" si="73"/>
        <v>2160</v>
      </c>
      <c r="O228" s="82">
        <f t="shared" si="74"/>
        <v>1836.0000000000002</v>
      </c>
      <c r="Q228" s="50">
        <v>1890</v>
      </c>
      <c r="R228" s="25">
        <v>2100</v>
      </c>
      <c r="S228" s="35">
        <v>1785</v>
      </c>
      <c r="T228" s="9"/>
      <c r="U228" s="64">
        <f t="shared" si="75"/>
        <v>1800</v>
      </c>
      <c r="V228" s="65">
        <f t="shared" si="76"/>
        <v>2000</v>
      </c>
      <c r="W228" s="91">
        <f t="shared" si="77"/>
        <v>1700</v>
      </c>
    </row>
    <row r="229" spans="1:23" ht="22.5" customHeight="1">
      <c r="A229" s="116"/>
      <c r="B229" s="116">
        <v>800</v>
      </c>
      <c r="C229" s="185" t="s">
        <v>103</v>
      </c>
      <c r="D229" s="198">
        <f t="shared" si="71"/>
        <v>17820</v>
      </c>
      <c r="E229" s="199">
        <f t="shared" si="64"/>
        <v>19800</v>
      </c>
      <c r="F229" s="186" t="s">
        <v>46</v>
      </c>
      <c r="G229" s="124" t="s">
        <v>167</v>
      </c>
      <c r="H229" s="115"/>
      <c r="I229" s="66">
        <f t="shared" si="65"/>
        <v>17820</v>
      </c>
      <c r="J229" s="67">
        <f t="shared" si="66"/>
        <v>19800</v>
      </c>
      <c r="K229" s="84">
        <f t="shared" si="67"/>
        <v>16830</v>
      </c>
      <c r="M229" s="49">
        <f t="shared" si="72"/>
        <v>17496</v>
      </c>
      <c r="N229" s="67">
        <f t="shared" si="73"/>
        <v>19440</v>
      </c>
      <c r="O229" s="83">
        <f t="shared" si="74"/>
        <v>16524</v>
      </c>
      <c r="Q229" s="14">
        <v>17010</v>
      </c>
      <c r="R229" s="33">
        <v>18900</v>
      </c>
      <c r="S229" s="36">
        <v>16065</v>
      </c>
      <c r="T229" s="9"/>
      <c r="U229" s="62">
        <v>16200</v>
      </c>
      <c r="V229" s="63">
        <v>18000</v>
      </c>
      <c r="W229" s="92">
        <v>15300</v>
      </c>
    </row>
    <row r="230" spans="1:23" ht="22.5" customHeight="1">
      <c r="A230" s="116"/>
      <c r="B230" s="128">
        <v>801</v>
      </c>
      <c r="C230" s="187" t="s">
        <v>423</v>
      </c>
      <c r="D230" s="194">
        <f t="shared" si="71"/>
        <v>1485</v>
      </c>
      <c r="E230" s="195">
        <f t="shared" si="64"/>
        <v>1650</v>
      </c>
      <c r="F230" s="169" t="s">
        <v>407</v>
      </c>
      <c r="G230" s="120" t="s">
        <v>418</v>
      </c>
      <c r="H230" s="168"/>
      <c r="I230" s="47">
        <f t="shared" si="65"/>
        <v>1485.0000000000002</v>
      </c>
      <c r="J230" s="51">
        <f t="shared" si="66"/>
        <v>1650.0000000000002</v>
      </c>
      <c r="K230" s="81">
        <f t="shared" si="67"/>
        <v>1402.5</v>
      </c>
      <c r="L230" s="45"/>
      <c r="M230" s="47">
        <f t="shared" si="72"/>
        <v>1458</v>
      </c>
      <c r="N230" s="51">
        <f t="shared" si="73"/>
        <v>1620</v>
      </c>
      <c r="O230" s="81">
        <f t="shared" si="74"/>
        <v>1377</v>
      </c>
      <c r="Q230" s="18">
        <v>1417.5</v>
      </c>
      <c r="R230" s="37">
        <v>1575</v>
      </c>
      <c r="S230" s="38">
        <v>1338.75</v>
      </c>
      <c r="T230" s="9"/>
      <c r="U230" s="19">
        <v>1350</v>
      </c>
      <c r="V230" s="17">
        <v>1500</v>
      </c>
      <c r="W230" s="90">
        <v>1275</v>
      </c>
    </row>
    <row r="231" spans="1:23" ht="22.5" customHeight="1">
      <c r="A231" s="116"/>
      <c r="B231" s="116">
        <v>802</v>
      </c>
      <c r="C231" s="136" t="s">
        <v>104</v>
      </c>
      <c r="D231" s="194">
        <f t="shared" si="71"/>
        <v>4455</v>
      </c>
      <c r="E231" s="195">
        <f t="shared" si="64"/>
        <v>4950</v>
      </c>
      <c r="F231" s="124" t="s">
        <v>408</v>
      </c>
      <c r="G231" s="125">
        <v>39850</v>
      </c>
      <c r="H231" s="122"/>
      <c r="I231" s="47">
        <f t="shared" si="65"/>
        <v>4455</v>
      </c>
      <c r="J231" s="51">
        <f t="shared" si="66"/>
        <v>4950</v>
      </c>
      <c r="K231" s="81">
        <f t="shared" si="67"/>
        <v>4207.5</v>
      </c>
      <c r="L231" s="42"/>
      <c r="M231" s="47">
        <f t="shared" si="72"/>
        <v>4374</v>
      </c>
      <c r="N231" s="51">
        <f t="shared" si="73"/>
        <v>4860</v>
      </c>
      <c r="O231" s="81">
        <f t="shared" si="74"/>
        <v>4131</v>
      </c>
      <c r="Q231" s="18">
        <v>4252.5</v>
      </c>
      <c r="R231" s="20">
        <v>4725</v>
      </c>
      <c r="S231" s="22">
        <v>4016.25</v>
      </c>
      <c r="T231" s="9"/>
      <c r="U231" s="19">
        <v>4050</v>
      </c>
      <c r="V231" s="17">
        <v>4500</v>
      </c>
      <c r="W231" s="90">
        <v>3825</v>
      </c>
    </row>
    <row r="232" spans="1:23" ht="22.5" customHeight="1">
      <c r="A232" s="116"/>
      <c r="B232" s="116">
        <v>803</v>
      </c>
      <c r="C232" s="136" t="s">
        <v>105</v>
      </c>
      <c r="D232" s="194">
        <f t="shared" si="71"/>
        <v>9900</v>
      </c>
      <c r="E232" s="195">
        <f t="shared" si="64"/>
        <v>11000</v>
      </c>
      <c r="F232" s="124" t="s">
        <v>46</v>
      </c>
      <c r="G232" s="119" t="s">
        <v>167</v>
      </c>
      <c r="H232" s="115"/>
      <c r="I232" s="47">
        <f t="shared" si="65"/>
        <v>9900</v>
      </c>
      <c r="J232" s="51">
        <f t="shared" si="66"/>
        <v>11000</v>
      </c>
      <c r="K232" s="81">
        <f t="shared" si="67"/>
        <v>9350</v>
      </c>
      <c r="M232" s="47">
        <f t="shared" si="72"/>
        <v>9720</v>
      </c>
      <c r="N232" s="51">
        <f t="shared" si="73"/>
        <v>10800</v>
      </c>
      <c r="O232" s="81">
        <f t="shared" si="74"/>
        <v>9180</v>
      </c>
      <c r="Q232" s="18">
        <v>9450</v>
      </c>
      <c r="R232" s="20">
        <v>10500</v>
      </c>
      <c r="S232" s="22">
        <v>8925</v>
      </c>
      <c r="T232" s="9"/>
      <c r="U232" s="19">
        <v>9000</v>
      </c>
      <c r="V232" s="17">
        <v>10000</v>
      </c>
      <c r="W232" s="90">
        <v>8500</v>
      </c>
    </row>
    <row r="233" spans="1:23" ht="22.5" customHeight="1">
      <c r="A233" s="116" t="s">
        <v>64</v>
      </c>
      <c r="B233" s="116">
        <v>804</v>
      </c>
      <c r="C233" s="126" t="s">
        <v>106</v>
      </c>
      <c r="D233" s="194">
        <f t="shared" si="71"/>
        <v>10890</v>
      </c>
      <c r="E233" s="195">
        <f t="shared" si="64"/>
        <v>12100</v>
      </c>
      <c r="F233" s="119" t="s">
        <v>60</v>
      </c>
      <c r="G233" s="167" t="s">
        <v>167</v>
      </c>
      <c r="H233" s="115"/>
      <c r="I233" s="47">
        <f t="shared" si="65"/>
        <v>10890</v>
      </c>
      <c r="J233" s="51">
        <f t="shared" si="66"/>
        <v>12100.000000000002</v>
      </c>
      <c r="K233" s="81">
        <f t="shared" si="67"/>
        <v>10285</v>
      </c>
      <c r="M233" s="47">
        <f t="shared" si="72"/>
        <v>10692</v>
      </c>
      <c r="N233" s="51">
        <f t="shared" si="73"/>
        <v>11880</v>
      </c>
      <c r="O233" s="81">
        <f t="shared" si="74"/>
        <v>10098</v>
      </c>
      <c r="Q233" s="18">
        <v>10395</v>
      </c>
      <c r="R233" s="15">
        <v>11550</v>
      </c>
      <c r="S233" s="23">
        <v>9817.5</v>
      </c>
      <c r="T233" s="9"/>
      <c r="U233" s="19">
        <v>9900</v>
      </c>
      <c r="V233" s="17">
        <v>11000</v>
      </c>
      <c r="W233" s="90">
        <v>9350</v>
      </c>
    </row>
    <row r="234" spans="1:23" ht="22.5" customHeight="1">
      <c r="A234" s="116"/>
      <c r="B234" s="116">
        <v>805</v>
      </c>
      <c r="C234" s="116" t="s">
        <v>139</v>
      </c>
      <c r="D234" s="194">
        <f t="shared" si="71"/>
        <v>31428</v>
      </c>
      <c r="E234" s="208" t="s">
        <v>37</v>
      </c>
      <c r="F234" s="124" t="s">
        <v>37</v>
      </c>
      <c r="G234" s="124" t="s">
        <v>37</v>
      </c>
      <c r="H234" s="115"/>
      <c r="I234" s="47">
        <f t="shared" si="65"/>
        <v>31428.1</v>
      </c>
      <c r="J234" s="51" t="e">
        <f t="shared" si="66"/>
        <v>#VALUE!</v>
      </c>
      <c r="K234" s="81">
        <f t="shared" si="67"/>
        <v>20952.800000000003</v>
      </c>
      <c r="M234" s="47">
        <f t="shared" si="72"/>
        <v>30856.679999999997</v>
      </c>
      <c r="N234" s="51" t="e">
        <f t="shared" si="73"/>
        <v>#VALUE!</v>
      </c>
      <c r="O234" s="81">
        <f t="shared" si="74"/>
        <v>20571.84</v>
      </c>
      <c r="Q234" s="18">
        <v>29999.55</v>
      </c>
      <c r="R234" s="39" t="s">
        <v>37</v>
      </c>
      <c r="S234" s="34">
        <v>20000.4</v>
      </c>
      <c r="T234" s="9"/>
      <c r="U234" s="19">
        <f t="shared" si="75"/>
        <v>28570.999999999996</v>
      </c>
      <c r="V234" s="17" t="e">
        <f t="shared" si="76"/>
        <v>#VALUE!</v>
      </c>
      <c r="W234" s="90">
        <f t="shared" si="77"/>
        <v>19048</v>
      </c>
    </row>
    <row r="235" spans="1:23" ht="22.5" customHeight="1">
      <c r="A235" s="116"/>
      <c r="B235" s="116">
        <v>806</v>
      </c>
      <c r="C235" s="126" t="s">
        <v>140</v>
      </c>
      <c r="D235" s="208" t="s">
        <v>37</v>
      </c>
      <c r="E235" s="195">
        <f>ROUNDDOWN(J235,0)</f>
        <v>52380</v>
      </c>
      <c r="F235" s="119" t="s">
        <v>37</v>
      </c>
      <c r="G235" s="119" t="s">
        <v>37</v>
      </c>
      <c r="H235" s="115"/>
      <c r="I235" s="47" t="e">
        <f t="shared" si="65"/>
        <v>#VALUE!</v>
      </c>
      <c r="J235" s="51">
        <f t="shared" si="66"/>
        <v>52380.899999999994</v>
      </c>
      <c r="K235" s="81">
        <f t="shared" si="67"/>
        <v>31428.1</v>
      </c>
      <c r="M235" s="6" t="s">
        <v>37</v>
      </c>
      <c r="N235" s="51">
        <f t="shared" si="73"/>
        <v>51428.52</v>
      </c>
      <c r="O235" s="81">
        <f t="shared" si="74"/>
        <v>30856.679999999997</v>
      </c>
      <c r="Q235" s="18" t="e">
        <f>SUM(D235/1.08*1.05)</f>
        <v>#VALUE!</v>
      </c>
      <c r="R235" s="40">
        <v>49999.95</v>
      </c>
      <c r="S235" s="23">
        <v>29999.55</v>
      </c>
      <c r="T235" s="9"/>
      <c r="U235" s="19" t="e">
        <f t="shared" si="75"/>
        <v>#VALUE!</v>
      </c>
      <c r="V235" s="17">
        <f t="shared" si="76"/>
        <v>47618.99999999999</v>
      </c>
      <c r="W235" s="90">
        <f t="shared" si="77"/>
        <v>28570.999999999996</v>
      </c>
    </row>
    <row r="236" spans="1:23" ht="22.5" customHeight="1">
      <c r="A236" s="116" t="s">
        <v>33</v>
      </c>
      <c r="B236" s="116">
        <v>807</v>
      </c>
      <c r="C236" s="136" t="s">
        <v>148</v>
      </c>
      <c r="D236" s="194">
        <f t="shared" si="71"/>
        <v>107800</v>
      </c>
      <c r="E236" s="195">
        <f>ROUNDDOWN(J236,1)</f>
        <v>129800</v>
      </c>
      <c r="F236" s="119" t="s">
        <v>37</v>
      </c>
      <c r="G236" s="119" t="s">
        <v>37</v>
      </c>
      <c r="H236" s="115"/>
      <c r="I236" s="47">
        <f t="shared" si="65"/>
        <v>107800.00000000001</v>
      </c>
      <c r="J236" s="51">
        <f t="shared" si="66"/>
        <v>129800.00000000001</v>
      </c>
      <c r="K236" s="81">
        <f t="shared" si="67"/>
        <v>102410.00000000001</v>
      </c>
      <c r="M236" s="47">
        <f t="shared" si="72"/>
        <v>105840</v>
      </c>
      <c r="N236" s="51">
        <f t="shared" si="73"/>
        <v>127440.00000000001</v>
      </c>
      <c r="O236" s="81">
        <f t="shared" si="74"/>
        <v>100548</v>
      </c>
      <c r="Q236" s="18">
        <v>102900</v>
      </c>
      <c r="R236" s="41">
        <v>123900</v>
      </c>
      <c r="S236" s="22">
        <v>97755</v>
      </c>
      <c r="T236" s="9"/>
      <c r="U236" s="19">
        <f t="shared" si="75"/>
        <v>98000</v>
      </c>
      <c r="V236" s="17">
        <f t="shared" si="76"/>
        <v>118000</v>
      </c>
      <c r="W236" s="90">
        <f t="shared" si="77"/>
        <v>93100</v>
      </c>
    </row>
    <row r="237" spans="1:23" ht="22.5" customHeight="1">
      <c r="A237" s="116"/>
      <c r="B237" s="116">
        <v>808</v>
      </c>
      <c r="C237" s="126" t="s">
        <v>149</v>
      </c>
      <c r="D237" s="194">
        <f t="shared" si="71"/>
        <v>66000</v>
      </c>
      <c r="E237" s="195">
        <f aca="true" t="shared" si="78" ref="E237:E248">ROUNDDOWN(J237,1)</f>
        <v>66000</v>
      </c>
      <c r="F237" s="119" t="s">
        <v>37</v>
      </c>
      <c r="G237" s="119" t="s">
        <v>37</v>
      </c>
      <c r="H237" s="115"/>
      <c r="I237" s="47">
        <f t="shared" si="65"/>
        <v>66000</v>
      </c>
      <c r="J237" s="51">
        <f t="shared" si="66"/>
        <v>66000</v>
      </c>
      <c r="K237" s="81">
        <f t="shared" si="67"/>
        <v>62700.00000000001</v>
      </c>
      <c r="M237" s="47">
        <f t="shared" si="72"/>
        <v>64800.00000000001</v>
      </c>
      <c r="N237" s="51">
        <f t="shared" si="73"/>
        <v>64800.00000000001</v>
      </c>
      <c r="O237" s="81">
        <f t="shared" si="74"/>
        <v>61560.00000000001</v>
      </c>
      <c r="Q237" s="18">
        <v>63000</v>
      </c>
      <c r="R237" s="40">
        <v>63000</v>
      </c>
      <c r="S237" s="23">
        <v>59850</v>
      </c>
      <c r="T237" s="9"/>
      <c r="U237" s="19">
        <f t="shared" si="75"/>
        <v>60000</v>
      </c>
      <c r="V237" s="17">
        <f t="shared" si="76"/>
        <v>60000</v>
      </c>
      <c r="W237" s="90">
        <f t="shared" si="77"/>
        <v>57000</v>
      </c>
    </row>
    <row r="238" spans="1:23" ht="22.5" customHeight="1">
      <c r="A238" s="116"/>
      <c r="B238" s="116">
        <v>809</v>
      </c>
      <c r="C238" s="116" t="s">
        <v>160</v>
      </c>
      <c r="D238" s="194">
        <f t="shared" si="71"/>
        <v>1346</v>
      </c>
      <c r="E238" s="195">
        <f t="shared" si="78"/>
        <v>1496</v>
      </c>
      <c r="F238" s="169" t="s">
        <v>216</v>
      </c>
      <c r="G238" s="120">
        <v>39934</v>
      </c>
      <c r="H238" s="122"/>
      <c r="I238" s="47">
        <f t="shared" si="65"/>
        <v>1346.4</v>
      </c>
      <c r="J238" s="51">
        <f t="shared" si="66"/>
        <v>1496.0000000000002</v>
      </c>
      <c r="K238" s="81">
        <f t="shared" si="67"/>
        <v>1271.6000000000001</v>
      </c>
      <c r="L238" s="42"/>
      <c r="M238" s="47">
        <f t="shared" si="72"/>
        <v>1321.92</v>
      </c>
      <c r="N238" s="51">
        <f t="shared" si="73"/>
        <v>1468.8000000000002</v>
      </c>
      <c r="O238" s="81">
        <f t="shared" si="74"/>
        <v>1248.48</v>
      </c>
      <c r="Q238" s="18">
        <v>1285.2</v>
      </c>
      <c r="R238" s="26">
        <v>1428</v>
      </c>
      <c r="S238" s="34">
        <v>1213.8</v>
      </c>
      <c r="T238" s="9"/>
      <c r="U238" s="19">
        <f t="shared" si="75"/>
        <v>1224</v>
      </c>
      <c r="V238" s="17">
        <f t="shared" si="76"/>
        <v>1360</v>
      </c>
      <c r="W238" s="90">
        <f t="shared" si="77"/>
        <v>1156</v>
      </c>
    </row>
    <row r="239" spans="1:23" ht="22.5" customHeight="1">
      <c r="A239" s="116" t="s">
        <v>34</v>
      </c>
      <c r="B239" s="116">
        <v>810</v>
      </c>
      <c r="C239" s="126" t="s">
        <v>351</v>
      </c>
      <c r="D239" s="194">
        <f t="shared" si="71"/>
        <v>1485</v>
      </c>
      <c r="E239" s="195">
        <f t="shared" si="78"/>
        <v>1650</v>
      </c>
      <c r="F239" s="169" t="s">
        <v>216</v>
      </c>
      <c r="G239" s="120">
        <v>42936</v>
      </c>
      <c r="H239" s="122"/>
      <c r="I239" s="47">
        <f t="shared" si="65"/>
        <v>1485.0000000000002</v>
      </c>
      <c r="J239" s="51">
        <f t="shared" si="66"/>
        <v>1650.0000000000002</v>
      </c>
      <c r="K239" s="81">
        <f t="shared" si="67"/>
        <v>1402.5</v>
      </c>
      <c r="L239" s="42"/>
      <c r="M239" s="47">
        <f t="shared" si="72"/>
        <v>1458</v>
      </c>
      <c r="N239" s="51">
        <f t="shared" si="73"/>
        <v>1620</v>
      </c>
      <c r="O239" s="81">
        <f t="shared" si="74"/>
        <v>1377</v>
      </c>
      <c r="Q239" s="18">
        <v>1417.5</v>
      </c>
      <c r="R239" s="15">
        <v>1575</v>
      </c>
      <c r="S239" s="23">
        <v>1338.75</v>
      </c>
      <c r="T239" s="9"/>
      <c r="U239" s="19">
        <f t="shared" si="75"/>
        <v>1350</v>
      </c>
      <c r="V239" s="17">
        <f t="shared" si="76"/>
        <v>1500</v>
      </c>
      <c r="W239" s="90">
        <f t="shared" si="77"/>
        <v>1275</v>
      </c>
    </row>
    <row r="240" spans="1:23" ht="22.5" customHeight="1">
      <c r="A240" s="116"/>
      <c r="B240" s="116">
        <v>811</v>
      </c>
      <c r="C240" s="116" t="s">
        <v>177</v>
      </c>
      <c r="D240" s="194">
        <f t="shared" si="71"/>
        <v>2357</v>
      </c>
      <c r="E240" s="195">
        <f t="shared" si="78"/>
        <v>2619.1</v>
      </c>
      <c r="F240" s="124" t="s">
        <v>408</v>
      </c>
      <c r="G240" s="124" t="s">
        <v>37</v>
      </c>
      <c r="H240" s="115"/>
      <c r="I240" s="47">
        <f t="shared" si="65"/>
        <v>2357.3</v>
      </c>
      <c r="J240" s="51">
        <f t="shared" si="66"/>
        <v>2619.1000000000004</v>
      </c>
      <c r="K240" s="81">
        <f t="shared" si="67"/>
        <v>2226.4</v>
      </c>
      <c r="M240" s="47">
        <f t="shared" si="72"/>
        <v>2314.44</v>
      </c>
      <c r="N240" s="51">
        <f t="shared" si="73"/>
        <v>2571.48</v>
      </c>
      <c r="O240" s="81">
        <f t="shared" si="74"/>
        <v>2185.92</v>
      </c>
      <c r="Q240" s="18">
        <v>2250.15</v>
      </c>
      <c r="R240" s="26">
        <v>2500.05</v>
      </c>
      <c r="S240" s="34">
        <v>2125.2</v>
      </c>
      <c r="T240" s="9"/>
      <c r="U240" s="19">
        <f t="shared" si="75"/>
        <v>2143</v>
      </c>
      <c r="V240" s="17">
        <f t="shared" si="76"/>
        <v>2381</v>
      </c>
      <c r="W240" s="90">
        <f t="shared" si="77"/>
        <v>2023.9999999999998</v>
      </c>
    </row>
    <row r="241" spans="1:23" ht="22.5" customHeight="1">
      <c r="A241" s="116"/>
      <c r="B241" s="116">
        <v>812</v>
      </c>
      <c r="C241" s="126" t="s">
        <v>178</v>
      </c>
      <c r="D241" s="194">
        <f t="shared" si="71"/>
        <v>2574</v>
      </c>
      <c r="E241" s="195">
        <f t="shared" si="78"/>
        <v>2860</v>
      </c>
      <c r="F241" s="124" t="s">
        <v>409</v>
      </c>
      <c r="G241" s="119" t="s">
        <v>37</v>
      </c>
      <c r="H241" s="115"/>
      <c r="I241" s="47">
        <f t="shared" si="65"/>
        <v>2574</v>
      </c>
      <c r="J241" s="51">
        <f t="shared" si="66"/>
        <v>2860.0000000000005</v>
      </c>
      <c r="K241" s="81">
        <f t="shared" si="67"/>
        <v>2431</v>
      </c>
      <c r="M241" s="47">
        <f t="shared" si="72"/>
        <v>2527.2000000000003</v>
      </c>
      <c r="N241" s="51">
        <f t="shared" si="73"/>
        <v>2808</v>
      </c>
      <c r="O241" s="81">
        <f t="shared" si="74"/>
        <v>2386.8</v>
      </c>
      <c r="Q241" s="18">
        <v>2457</v>
      </c>
      <c r="R241" s="40">
        <v>2730</v>
      </c>
      <c r="S241" s="23">
        <v>2320.5</v>
      </c>
      <c r="T241" s="9"/>
      <c r="U241" s="19">
        <f t="shared" si="75"/>
        <v>2340</v>
      </c>
      <c r="V241" s="17">
        <f t="shared" si="76"/>
        <v>2600</v>
      </c>
      <c r="W241" s="90">
        <f t="shared" si="77"/>
        <v>2210</v>
      </c>
    </row>
    <row r="242" spans="1:23" ht="22.5" customHeight="1">
      <c r="A242" s="116"/>
      <c r="B242" s="117">
        <v>813</v>
      </c>
      <c r="C242" s="126" t="s">
        <v>307</v>
      </c>
      <c r="D242" s="194">
        <f t="shared" si="71"/>
        <v>4752</v>
      </c>
      <c r="E242" s="195">
        <f t="shared" si="78"/>
        <v>5280</v>
      </c>
      <c r="F242" s="124" t="s">
        <v>409</v>
      </c>
      <c r="G242" s="184" t="s">
        <v>299</v>
      </c>
      <c r="H242" s="122"/>
      <c r="I242" s="47">
        <f t="shared" si="65"/>
        <v>4752</v>
      </c>
      <c r="J242" s="51">
        <f t="shared" si="66"/>
        <v>5280</v>
      </c>
      <c r="K242" s="81">
        <f t="shared" si="67"/>
        <v>4488</v>
      </c>
      <c r="M242" s="47">
        <f t="shared" si="72"/>
        <v>4665.6</v>
      </c>
      <c r="N242" s="51">
        <f t="shared" si="73"/>
        <v>5184</v>
      </c>
      <c r="O242" s="81">
        <f t="shared" si="74"/>
        <v>4406.400000000001</v>
      </c>
      <c r="Q242" s="18">
        <v>4536</v>
      </c>
      <c r="R242" s="40">
        <v>5040</v>
      </c>
      <c r="S242" s="23">
        <v>4284</v>
      </c>
      <c r="T242" s="9"/>
      <c r="U242" s="19">
        <v>4320</v>
      </c>
      <c r="V242" s="17">
        <v>4800</v>
      </c>
      <c r="W242" s="90">
        <v>4080</v>
      </c>
    </row>
    <row r="243" spans="1:23" ht="22.5" customHeight="1">
      <c r="A243" s="116"/>
      <c r="B243" s="117">
        <v>814</v>
      </c>
      <c r="C243" s="126" t="s">
        <v>259</v>
      </c>
      <c r="D243" s="194">
        <f aca="true" t="shared" si="79" ref="D243:D265">ROUNDDOWN(I243,0)</f>
        <v>217</v>
      </c>
      <c r="E243" s="195">
        <f t="shared" si="78"/>
        <v>242</v>
      </c>
      <c r="F243" s="124" t="s">
        <v>260</v>
      </c>
      <c r="G243" s="125">
        <v>42674</v>
      </c>
      <c r="H243" s="122"/>
      <c r="I243" s="47">
        <f aca="true" t="shared" si="80" ref="I243:I280">SUM(U243*1.1)</f>
        <v>217.8</v>
      </c>
      <c r="J243" s="51">
        <f aca="true" t="shared" si="81" ref="J243:J280">SUM(V243*1.1)</f>
        <v>242.00000000000003</v>
      </c>
      <c r="K243" s="81">
        <f aca="true" t="shared" si="82" ref="K243:K280">SUM(W243*1.1)</f>
        <v>205.70000000000002</v>
      </c>
      <c r="M243" s="47">
        <f aca="true" t="shared" si="83" ref="M243:M267">SUM(U243*1.08)</f>
        <v>213.84</v>
      </c>
      <c r="N243" s="51">
        <f aca="true" t="shared" si="84" ref="N243:N267">SUM(V243*1.08)</f>
        <v>237.60000000000002</v>
      </c>
      <c r="O243" s="81">
        <f aca="true" t="shared" si="85" ref="O243:O267">SUM(W243*1.08)</f>
        <v>201.96</v>
      </c>
      <c r="Q243" s="18">
        <v>207.9</v>
      </c>
      <c r="R243" s="40">
        <v>231</v>
      </c>
      <c r="S243" s="23">
        <v>196.35</v>
      </c>
      <c r="T243" s="9"/>
      <c r="U243" s="52">
        <v>198</v>
      </c>
      <c r="V243" s="53">
        <v>220</v>
      </c>
      <c r="W243" s="93">
        <v>187</v>
      </c>
    </row>
    <row r="244" spans="1:23" ht="22.5" customHeight="1">
      <c r="A244" s="116"/>
      <c r="B244" s="117">
        <v>815</v>
      </c>
      <c r="C244" s="126" t="s">
        <v>227</v>
      </c>
      <c r="D244" s="194">
        <f t="shared" si="79"/>
        <v>198000</v>
      </c>
      <c r="E244" s="195">
        <f t="shared" si="78"/>
        <v>231000</v>
      </c>
      <c r="F244" s="124" t="s">
        <v>180</v>
      </c>
      <c r="G244" s="135" t="s">
        <v>228</v>
      </c>
      <c r="H244" s="115"/>
      <c r="I244" s="47">
        <f t="shared" si="80"/>
        <v>198000.00000000003</v>
      </c>
      <c r="J244" s="51">
        <f t="shared" si="81"/>
        <v>231000.00000000003</v>
      </c>
      <c r="K244" s="81">
        <f t="shared" si="82"/>
        <v>176000</v>
      </c>
      <c r="M244" s="47">
        <f t="shared" si="83"/>
        <v>194400</v>
      </c>
      <c r="N244" s="51">
        <f t="shared" si="84"/>
        <v>226800.00000000003</v>
      </c>
      <c r="O244" s="81">
        <f t="shared" si="85"/>
        <v>172800</v>
      </c>
      <c r="Q244" s="18">
        <v>189000</v>
      </c>
      <c r="R244" s="40">
        <v>220500</v>
      </c>
      <c r="S244" s="23">
        <v>168000</v>
      </c>
      <c r="T244" s="9"/>
      <c r="U244" s="52">
        <v>180000</v>
      </c>
      <c r="V244" s="53">
        <v>210000</v>
      </c>
      <c r="W244" s="93">
        <v>160000</v>
      </c>
    </row>
    <row r="245" spans="1:23" ht="22.5" customHeight="1">
      <c r="A245" s="116"/>
      <c r="B245" s="117">
        <v>817</v>
      </c>
      <c r="C245" s="126" t="s">
        <v>221</v>
      </c>
      <c r="D245" s="194">
        <f t="shared" si="79"/>
        <v>2970</v>
      </c>
      <c r="E245" s="195">
        <f t="shared" si="78"/>
        <v>3300</v>
      </c>
      <c r="F245" s="124" t="s">
        <v>409</v>
      </c>
      <c r="G245" s="184">
        <v>41614</v>
      </c>
      <c r="H245" s="122"/>
      <c r="I245" s="47">
        <f t="shared" si="80"/>
        <v>2970.0000000000005</v>
      </c>
      <c r="J245" s="51">
        <f t="shared" si="81"/>
        <v>3300.0000000000005</v>
      </c>
      <c r="K245" s="81">
        <f t="shared" si="82"/>
        <v>2805</v>
      </c>
      <c r="M245" s="47">
        <f t="shared" si="83"/>
        <v>2916</v>
      </c>
      <c r="N245" s="51">
        <f t="shared" si="84"/>
        <v>3240</v>
      </c>
      <c r="O245" s="81">
        <f t="shared" si="85"/>
        <v>2754</v>
      </c>
      <c r="Q245" s="18">
        <v>2835</v>
      </c>
      <c r="R245" s="40">
        <v>3150</v>
      </c>
      <c r="S245" s="23">
        <v>2677.5</v>
      </c>
      <c r="T245" s="9"/>
      <c r="U245" s="52">
        <v>2700</v>
      </c>
      <c r="V245" s="53">
        <v>3000</v>
      </c>
      <c r="W245" s="93">
        <v>2550</v>
      </c>
    </row>
    <row r="246" spans="1:23" ht="22.5" customHeight="1">
      <c r="A246" s="116"/>
      <c r="B246" s="117">
        <v>818</v>
      </c>
      <c r="C246" s="126" t="s">
        <v>237</v>
      </c>
      <c r="D246" s="194">
        <f t="shared" si="79"/>
        <v>1100</v>
      </c>
      <c r="E246" s="195">
        <f t="shared" si="78"/>
        <v>1223.2</v>
      </c>
      <c r="F246" s="163" t="s">
        <v>410</v>
      </c>
      <c r="G246" s="184">
        <v>42170</v>
      </c>
      <c r="H246" s="122"/>
      <c r="I246" s="47">
        <f t="shared" si="80"/>
        <v>1100</v>
      </c>
      <c r="J246" s="51">
        <f t="shared" si="81"/>
        <v>1223.2</v>
      </c>
      <c r="K246" s="81">
        <f t="shared" si="82"/>
        <v>1039.5</v>
      </c>
      <c r="M246" s="47">
        <f t="shared" si="83"/>
        <v>1080</v>
      </c>
      <c r="N246" s="51">
        <f t="shared" si="84"/>
        <v>1200.96</v>
      </c>
      <c r="O246" s="81">
        <f t="shared" si="85"/>
        <v>1020.6</v>
      </c>
      <c r="Q246" s="18">
        <v>1050</v>
      </c>
      <c r="R246" s="40">
        <v>1167.6</v>
      </c>
      <c r="S246" s="23">
        <v>992.25</v>
      </c>
      <c r="T246" s="9"/>
      <c r="U246" s="52">
        <v>1000</v>
      </c>
      <c r="V246" s="53">
        <v>1112</v>
      </c>
      <c r="W246" s="93">
        <v>945</v>
      </c>
    </row>
    <row r="247" spans="1:23" ht="22.5" customHeight="1">
      <c r="A247" s="116"/>
      <c r="B247" s="117">
        <v>819</v>
      </c>
      <c r="C247" s="116" t="s">
        <v>234</v>
      </c>
      <c r="D247" s="194">
        <f t="shared" si="79"/>
        <v>326</v>
      </c>
      <c r="E247" s="195">
        <f t="shared" si="78"/>
        <v>330</v>
      </c>
      <c r="F247" s="163" t="s">
        <v>410</v>
      </c>
      <c r="G247" s="184">
        <v>42186</v>
      </c>
      <c r="H247" s="122"/>
      <c r="I247" s="47">
        <f t="shared" si="80"/>
        <v>326.70000000000005</v>
      </c>
      <c r="J247" s="51">
        <f t="shared" si="81"/>
        <v>330</v>
      </c>
      <c r="K247" s="81">
        <f t="shared" si="82"/>
        <v>314.6</v>
      </c>
      <c r="M247" s="47">
        <f t="shared" si="83"/>
        <v>320.76000000000005</v>
      </c>
      <c r="N247" s="51">
        <f t="shared" si="84"/>
        <v>324</v>
      </c>
      <c r="O247" s="81">
        <f t="shared" si="85"/>
        <v>308.88</v>
      </c>
      <c r="Q247" s="18">
        <v>311.85</v>
      </c>
      <c r="R247" s="40">
        <v>315</v>
      </c>
      <c r="S247" s="23">
        <v>300.3</v>
      </c>
      <c r="T247" s="9"/>
      <c r="U247" s="52">
        <v>297</v>
      </c>
      <c r="V247" s="53">
        <v>300</v>
      </c>
      <c r="W247" s="93">
        <v>286</v>
      </c>
    </row>
    <row r="248" spans="1:23" ht="22.5" customHeight="1" thickBot="1">
      <c r="A248" s="141"/>
      <c r="B248" s="142">
        <v>820</v>
      </c>
      <c r="C248" s="157" t="s">
        <v>240</v>
      </c>
      <c r="D248" s="200">
        <f t="shared" si="79"/>
        <v>1833</v>
      </c>
      <c r="E248" s="201">
        <f t="shared" si="78"/>
        <v>2037.2</v>
      </c>
      <c r="F248" s="144" t="s">
        <v>12</v>
      </c>
      <c r="G248" s="154">
        <v>42440</v>
      </c>
      <c r="H248" s="122"/>
      <c r="I248" s="68">
        <f t="shared" si="80"/>
        <v>1833.7</v>
      </c>
      <c r="J248" s="69">
        <f t="shared" si="81"/>
        <v>2037.2000000000003</v>
      </c>
      <c r="K248" s="82">
        <f t="shared" si="82"/>
        <v>1680.8000000000002</v>
      </c>
      <c r="M248" s="68">
        <f t="shared" si="83"/>
        <v>1800.3600000000001</v>
      </c>
      <c r="N248" s="69">
        <f t="shared" si="84"/>
        <v>2000.16</v>
      </c>
      <c r="O248" s="82">
        <f t="shared" si="85"/>
        <v>1650.24</v>
      </c>
      <c r="Q248" s="71">
        <v>1750.35</v>
      </c>
      <c r="R248" s="77">
        <v>1944.6</v>
      </c>
      <c r="S248" s="35">
        <v>1604.4</v>
      </c>
      <c r="T248" s="9"/>
      <c r="U248" s="64">
        <v>1667</v>
      </c>
      <c r="V248" s="65">
        <v>1852</v>
      </c>
      <c r="W248" s="91">
        <v>1528</v>
      </c>
    </row>
    <row r="249" spans="1:23" ht="22.5" customHeight="1">
      <c r="A249" s="116"/>
      <c r="B249" s="117">
        <v>830</v>
      </c>
      <c r="C249" s="116" t="s">
        <v>320</v>
      </c>
      <c r="D249" s="202">
        <f t="shared" si="79"/>
        <v>7370</v>
      </c>
      <c r="E249" s="203">
        <f aca="true" t="shared" si="86" ref="E249:E266">ROUNDDOWN(J249,1)</f>
        <v>7920</v>
      </c>
      <c r="F249" s="213" t="s">
        <v>306</v>
      </c>
      <c r="G249" s="214"/>
      <c r="H249" s="168"/>
      <c r="I249" s="66">
        <f t="shared" si="80"/>
        <v>7370.000000000001</v>
      </c>
      <c r="J249" s="67">
        <f t="shared" si="81"/>
        <v>7920.000000000001</v>
      </c>
      <c r="K249" s="84">
        <f t="shared" si="82"/>
        <v>6633.000000000001</v>
      </c>
      <c r="M249" s="66">
        <f t="shared" si="83"/>
        <v>7236.000000000001</v>
      </c>
      <c r="N249" s="67">
        <f t="shared" si="84"/>
        <v>7776.000000000001</v>
      </c>
      <c r="O249" s="83">
        <f t="shared" si="85"/>
        <v>6512.400000000001</v>
      </c>
      <c r="Q249" s="62">
        <v>7035</v>
      </c>
      <c r="R249" s="20">
        <v>7560</v>
      </c>
      <c r="S249" s="76">
        <v>6331.5</v>
      </c>
      <c r="T249" s="9"/>
      <c r="U249" s="78">
        <v>6700</v>
      </c>
      <c r="V249" s="79">
        <v>7200</v>
      </c>
      <c r="W249" s="94">
        <v>6030</v>
      </c>
    </row>
    <row r="250" spans="1:23" ht="22.5" customHeight="1">
      <c r="A250" s="116"/>
      <c r="B250" s="117">
        <v>831</v>
      </c>
      <c r="C250" s="126" t="s">
        <v>321</v>
      </c>
      <c r="D250" s="194">
        <f t="shared" si="79"/>
        <v>7370</v>
      </c>
      <c r="E250" s="195">
        <f t="shared" si="86"/>
        <v>7920</v>
      </c>
      <c r="F250" s="211" t="s">
        <v>306</v>
      </c>
      <c r="G250" s="212"/>
      <c r="H250" s="168"/>
      <c r="I250" s="47">
        <f t="shared" si="80"/>
        <v>7370.000000000001</v>
      </c>
      <c r="J250" s="51">
        <f t="shared" si="81"/>
        <v>7920.000000000001</v>
      </c>
      <c r="K250" s="81">
        <f t="shared" si="82"/>
        <v>6633.000000000001</v>
      </c>
      <c r="M250" s="47">
        <f t="shared" si="83"/>
        <v>7236.000000000001</v>
      </c>
      <c r="N250" s="51">
        <f t="shared" si="84"/>
        <v>7776.000000000001</v>
      </c>
      <c r="O250" s="81">
        <f t="shared" si="85"/>
        <v>6512.400000000001</v>
      </c>
      <c r="Q250" s="19">
        <v>7035</v>
      </c>
      <c r="R250" s="15">
        <v>7560</v>
      </c>
      <c r="S250" s="75">
        <v>6331.5</v>
      </c>
      <c r="T250" s="9"/>
      <c r="U250" s="52">
        <v>6700</v>
      </c>
      <c r="V250" s="53">
        <v>7200</v>
      </c>
      <c r="W250" s="93">
        <v>6030</v>
      </c>
    </row>
    <row r="251" spans="1:23" ht="22.5" customHeight="1">
      <c r="A251" s="116"/>
      <c r="B251" s="117">
        <v>832</v>
      </c>
      <c r="C251" s="126" t="s">
        <v>322</v>
      </c>
      <c r="D251" s="194">
        <f t="shared" si="79"/>
        <v>7370</v>
      </c>
      <c r="E251" s="195">
        <f t="shared" si="86"/>
        <v>7920</v>
      </c>
      <c r="F251" s="211" t="s">
        <v>306</v>
      </c>
      <c r="G251" s="212"/>
      <c r="H251" s="168"/>
      <c r="I251" s="47">
        <f t="shared" si="80"/>
        <v>7370.000000000001</v>
      </c>
      <c r="J251" s="51">
        <f t="shared" si="81"/>
        <v>7920.000000000001</v>
      </c>
      <c r="K251" s="81">
        <f t="shared" si="82"/>
        <v>6633.000000000001</v>
      </c>
      <c r="M251" s="47">
        <f t="shared" si="83"/>
        <v>7236.000000000001</v>
      </c>
      <c r="N251" s="51">
        <f t="shared" si="84"/>
        <v>7776.000000000001</v>
      </c>
      <c r="O251" s="81">
        <f t="shared" si="85"/>
        <v>6512.400000000001</v>
      </c>
      <c r="Q251" s="19">
        <v>7035</v>
      </c>
      <c r="R251" s="15">
        <v>7560</v>
      </c>
      <c r="S251" s="75">
        <v>6331.5</v>
      </c>
      <c r="T251" s="9"/>
      <c r="U251" s="52">
        <v>6700</v>
      </c>
      <c r="V251" s="53">
        <v>7200</v>
      </c>
      <c r="W251" s="93">
        <v>6030</v>
      </c>
    </row>
    <row r="252" spans="1:23" ht="22.5" customHeight="1">
      <c r="A252" s="116" t="s">
        <v>310</v>
      </c>
      <c r="B252" s="117">
        <v>833</v>
      </c>
      <c r="C252" s="126" t="s">
        <v>323</v>
      </c>
      <c r="D252" s="194">
        <f t="shared" si="79"/>
        <v>7370</v>
      </c>
      <c r="E252" s="195">
        <f t="shared" si="86"/>
        <v>7920</v>
      </c>
      <c r="F252" s="211" t="s">
        <v>306</v>
      </c>
      <c r="G252" s="212"/>
      <c r="H252" s="168"/>
      <c r="I252" s="47">
        <f t="shared" si="80"/>
        <v>7370.000000000001</v>
      </c>
      <c r="J252" s="51">
        <f t="shared" si="81"/>
        <v>7920.000000000001</v>
      </c>
      <c r="K252" s="81">
        <f t="shared" si="82"/>
        <v>6633.000000000001</v>
      </c>
      <c r="M252" s="47">
        <f t="shared" si="83"/>
        <v>7236.000000000001</v>
      </c>
      <c r="N252" s="51">
        <f t="shared" si="84"/>
        <v>7776.000000000001</v>
      </c>
      <c r="O252" s="81">
        <f t="shared" si="85"/>
        <v>6512.400000000001</v>
      </c>
      <c r="Q252" s="19">
        <v>7035</v>
      </c>
      <c r="R252" s="15">
        <v>7560</v>
      </c>
      <c r="S252" s="75">
        <v>6331.5</v>
      </c>
      <c r="T252" s="9"/>
      <c r="U252" s="52">
        <v>6700</v>
      </c>
      <c r="V252" s="53">
        <v>7200</v>
      </c>
      <c r="W252" s="93">
        <v>6030</v>
      </c>
    </row>
    <row r="253" spans="1:23" ht="22.5" customHeight="1">
      <c r="A253" s="116"/>
      <c r="B253" s="117">
        <v>834</v>
      </c>
      <c r="C253" s="126" t="s">
        <v>324</v>
      </c>
      <c r="D253" s="194">
        <f t="shared" si="79"/>
        <v>7370</v>
      </c>
      <c r="E253" s="195">
        <f t="shared" si="86"/>
        <v>7920</v>
      </c>
      <c r="F253" s="211" t="s">
        <v>306</v>
      </c>
      <c r="G253" s="212"/>
      <c r="H253" s="168"/>
      <c r="I253" s="47">
        <f t="shared" si="80"/>
        <v>7370.000000000001</v>
      </c>
      <c r="J253" s="51">
        <f t="shared" si="81"/>
        <v>7920.000000000001</v>
      </c>
      <c r="K253" s="81">
        <f t="shared" si="82"/>
        <v>6633.000000000001</v>
      </c>
      <c r="M253" s="47">
        <f t="shared" si="83"/>
        <v>7236.000000000001</v>
      </c>
      <c r="N253" s="51">
        <f t="shared" si="84"/>
        <v>7776.000000000001</v>
      </c>
      <c r="O253" s="81">
        <f t="shared" si="85"/>
        <v>6512.400000000001</v>
      </c>
      <c r="Q253" s="19">
        <v>7035</v>
      </c>
      <c r="R253" s="15">
        <v>7560</v>
      </c>
      <c r="S253" s="75">
        <v>6331.5</v>
      </c>
      <c r="T253" s="9"/>
      <c r="U253" s="52">
        <v>6700</v>
      </c>
      <c r="V253" s="53">
        <v>7200</v>
      </c>
      <c r="W253" s="93">
        <v>6030</v>
      </c>
    </row>
    <row r="254" spans="1:23" ht="22.5" customHeight="1">
      <c r="A254" s="116" t="s">
        <v>311</v>
      </c>
      <c r="B254" s="117">
        <v>835</v>
      </c>
      <c r="C254" s="126" t="s">
        <v>325</v>
      </c>
      <c r="D254" s="194">
        <f t="shared" si="79"/>
        <v>7370</v>
      </c>
      <c r="E254" s="195">
        <f t="shared" si="86"/>
        <v>7920</v>
      </c>
      <c r="F254" s="211" t="s">
        <v>306</v>
      </c>
      <c r="G254" s="212"/>
      <c r="H254" s="168"/>
      <c r="I254" s="47">
        <f t="shared" si="80"/>
        <v>7370.000000000001</v>
      </c>
      <c r="J254" s="51">
        <f t="shared" si="81"/>
        <v>7920.000000000001</v>
      </c>
      <c r="K254" s="81">
        <f t="shared" si="82"/>
        <v>6633.000000000001</v>
      </c>
      <c r="M254" s="47">
        <f t="shared" si="83"/>
        <v>7236.000000000001</v>
      </c>
      <c r="N254" s="51">
        <f t="shared" si="84"/>
        <v>7776.000000000001</v>
      </c>
      <c r="O254" s="81">
        <f t="shared" si="85"/>
        <v>6512.400000000001</v>
      </c>
      <c r="Q254" s="19">
        <v>7035</v>
      </c>
      <c r="R254" s="15">
        <v>7560</v>
      </c>
      <c r="S254" s="75">
        <v>6331.5</v>
      </c>
      <c r="T254" s="9"/>
      <c r="U254" s="52">
        <v>6700</v>
      </c>
      <c r="V254" s="53">
        <v>7200</v>
      </c>
      <c r="W254" s="93">
        <v>6030</v>
      </c>
    </row>
    <row r="255" spans="1:23" ht="22.5" customHeight="1">
      <c r="A255" s="116"/>
      <c r="B255" s="117">
        <v>836</v>
      </c>
      <c r="C255" s="126" t="s">
        <v>326</v>
      </c>
      <c r="D255" s="194">
        <f t="shared" si="79"/>
        <v>7370</v>
      </c>
      <c r="E255" s="195">
        <f t="shared" si="86"/>
        <v>7920</v>
      </c>
      <c r="F255" s="211" t="s">
        <v>306</v>
      </c>
      <c r="G255" s="212"/>
      <c r="H255" s="168"/>
      <c r="I255" s="47">
        <f t="shared" si="80"/>
        <v>7370.000000000001</v>
      </c>
      <c r="J255" s="51">
        <f t="shared" si="81"/>
        <v>7920.000000000001</v>
      </c>
      <c r="K255" s="81">
        <f t="shared" si="82"/>
        <v>6633.000000000001</v>
      </c>
      <c r="M255" s="47">
        <f t="shared" si="83"/>
        <v>7236.000000000001</v>
      </c>
      <c r="N255" s="51">
        <f t="shared" si="84"/>
        <v>7776.000000000001</v>
      </c>
      <c r="O255" s="81">
        <f t="shared" si="85"/>
        <v>6512.400000000001</v>
      </c>
      <c r="Q255" s="19">
        <v>7035</v>
      </c>
      <c r="R255" s="15">
        <v>7560</v>
      </c>
      <c r="S255" s="75">
        <v>6331.5</v>
      </c>
      <c r="T255" s="9"/>
      <c r="U255" s="52">
        <v>6700</v>
      </c>
      <c r="V255" s="53">
        <v>7200</v>
      </c>
      <c r="W255" s="93">
        <v>6030</v>
      </c>
    </row>
    <row r="256" spans="1:23" ht="22.5" customHeight="1">
      <c r="A256" s="116" t="s">
        <v>312</v>
      </c>
      <c r="B256" s="117">
        <v>837</v>
      </c>
      <c r="C256" s="126" t="s">
        <v>327</v>
      </c>
      <c r="D256" s="194">
        <f t="shared" si="79"/>
        <v>7370</v>
      </c>
      <c r="E256" s="195">
        <f t="shared" si="86"/>
        <v>7920</v>
      </c>
      <c r="F256" s="211" t="s">
        <v>306</v>
      </c>
      <c r="G256" s="212"/>
      <c r="H256" s="168"/>
      <c r="I256" s="47">
        <f t="shared" si="80"/>
        <v>7370.000000000001</v>
      </c>
      <c r="J256" s="51">
        <f t="shared" si="81"/>
        <v>7920.000000000001</v>
      </c>
      <c r="K256" s="81">
        <f t="shared" si="82"/>
        <v>6633.000000000001</v>
      </c>
      <c r="M256" s="47">
        <f t="shared" si="83"/>
        <v>7236.000000000001</v>
      </c>
      <c r="N256" s="51">
        <f t="shared" si="84"/>
        <v>7776.000000000001</v>
      </c>
      <c r="O256" s="81">
        <f t="shared" si="85"/>
        <v>6512.400000000001</v>
      </c>
      <c r="Q256" s="19">
        <v>7035</v>
      </c>
      <c r="R256" s="15">
        <v>7560</v>
      </c>
      <c r="S256" s="75">
        <v>6331.5</v>
      </c>
      <c r="T256" s="9"/>
      <c r="U256" s="52">
        <v>6700</v>
      </c>
      <c r="V256" s="53">
        <v>7200</v>
      </c>
      <c r="W256" s="93">
        <v>6030</v>
      </c>
    </row>
    <row r="257" spans="1:23" ht="22.5" customHeight="1">
      <c r="A257" s="116"/>
      <c r="B257" s="117">
        <v>838</v>
      </c>
      <c r="C257" s="126" t="s">
        <v>328</v>
      </c>
      <c r="D257" s="194">
        <f t="shared" si="79"/>
        <v>7370</v>
      </c>
      <c r="E257" s="195">
        <f t="shared" si="86"/>
        <v>7920</v>
      </c>
      <c r="F257" s="211" t="s">
        <v>306</v>
      </c>
      <c r="G257" s="212"/>
      <c r="H257" s="168"/>
      <c r="I257" s="47">
        <f t="shared" si="80"/>
        <v>7370.000000000001</v>
      </c>
      <c r="J257" s="51">
        <f t="shared" si="81"/>
        <v>7920.000000000001</v>
      </c>
      <c r="K257" s="81">
        <f t="shared" si="82"/>
        <v>6633.000000000001</v>
      </c>
      <c r="M257" s="47">
        <f t="shared" si="83"/>
        <v>7236.000000000001</v>
      </c>
      <c r="N257" s="51">
        <f t="shared" si="84"/>
        <v>7776.000000000001</v>
      </c>
      <c r="O257" s="81">
        <f t="shared" si="85"/>
        <v>6512.400000000001</v>
      </c>
      <c r="Q257" s="19">
        <v>7035</v>
      </c>
      <c r="R257" s="15">
        <v>7560</v>
      </c>
      <c r="S257" s="75">
        <v>6331.5</v>
      </c>
      <c r="T257" s="9"/>
      <c r="U257" s="52">
        <v>6700</v>
      </c>
      <c r="V257" s="53">
        <v>7200</v>
      </c>
      <c r="W257" s="93">
        <v>6030</v>
      </c>
    </row>
    <row r="258" spans="1:23" ht="22.5" customHeight="1">
      <c r="A258" s="116" t="s">
        <v>313</v>
      </c>
      <c r="B258" s="117">
        <v>839</v>
      </c>
      <c r="C258" s="126" t="s">
        <v>329</v>
      </c>
      <c r="D258" s="194">
        <f t="shared" si="79"/>
        <v>7370</v>
      </c>
      <c r="E258" s="195">
        <f t="shared" si="86"/>
        <v>7920</v>
      </c>
      <c r="F258" s="211" t="s">
        <v>306</v>
      </c>
      <c r="G258" s="212"/>
      <c r="H258" s="168"/>
      <c r="I258" s="47">
        <f t="shared" si="80"/>
        <v>7370.000000000001</v>
      </c>
      <c r="J258" s="51">
        <f t="shared" si="81"/>
        <v>7920.000000000001</v>
      </c>
      <c r="K258" s="81">
        <f t="shared" si="82"/>
        <v>6633.000000000001</v>
      </c>
      <c r="M258" s="47">
        <f t="shared" si="83"/>
        <v>7236.000000000001</v>
      </c>
      <c r="N258" s="51">
        <f t="shared" si="84"/>
        <v>7776.000000000001</v>
      </c>
      <c r="O258" s="81">
        <f t="shared" si="85"/>
        <v>6512.400000000001</v>
      </c>
      <c r="Q258" s="19">
        <v>7035</v>
      </c>
      <c r="R258" s="15">
        <v>7560</v>
      </c>
      <c r="S258" s="75">
        <v>6331.5</v>
      </c>
      <c r="T258" s="9"/>
      <c r="U258" s="52">
        <v>6700</v>
      </c>
      <c r="V258" s="53">
        <v>7200</v>
      </c>
      <c r="W258" s="93">
        <v>6030</v>
      </c>
    </row>
    <row r="259" spans="1:23" ht="22.5" customHeight="1">
      <c r="A259" s="116"/>
      <c r="B259" s="117">
        <v>840</v>
      </c>
      <c r="C259" s="126" t="s">
        <v>330</v>
      </c>
      <c r="D259" s="194">
        <f t="shared" si="79"/>
        <v>7370</v>
      </c>
      <c r="E259" s="195">
        <f t="shared" si="86"/>
        <v>7920</v>
      </c>
      <c r="F259" s="211" t="s">
        <v>306</v>
      </c>
      <c r="G259" s="212"/>
      <c r="H259" s="168"/>
      <c r="I259" s="47">
        <f t="shared" si="80"/>
        <v>7370.000000000001</v>
      </c>
      <c r="J259" s="51">
        <f t="shared" si="81"/>
        <v>7920.000000000001</v>
      </c>
      <c r="K259" s="81">
        <f t="shared" si="82"/>
        <v>6633.000000000001</v>
      </c>
      <c r="M259" s="47">
        <f t="shared" si="83"/>
        <v>7236.000000000001</v>
      </c>
      <c r="N259" s="51">
        <f t="shared" si="84"/>
        <v>7776.000000000001</v>
      </c>
      <c r="O259" s="81">
        <f t="shared" si="85"/>
        <v>6512.400000000001</v>
      </c>
      <c r="Q259" s="19">
        <v>7035</v>
      </c>
      <c r="R259" s="15">
        <v>7560</v>
      </c>
      <c r="S259" s="75">
        <v>6331.5</v>
      </c>
      <c r="T259" s="9"/>
      <c r="U259" s="52">
        <v>6700</v>
      </c>
      <c r="V259" s="53">
        <v>7200</v>
      </c>
      <c r="W259" s="93">
        <v>6030</v>
      </c>
    </row>
    <row r="260" spans="1:23" ht="22.5" customHeight="1">
      <c r="A260" s="116"/>
      <c r="B260" s="117">
        <v>841</v>
      </c>
      <c r="C260" s="126" t="s">
        <v>331</v>
      </c>
      <c r="D260" s="194">
        <f t="shared" si="79"/>
        <v>7370</v>
      </c>
      <c r="E260" s="195">
        <f t="shared" si="86"/>
        <v>7920</v>
      </c>
      <c r="F260" s="211" t="s">
        <v>306</v>
      </c>
      <c r="G260" s="212"/>
      <c r="H260" s="168"/>
      <c r="I260" s="47">
        <f t="shared" si="80"/>
        <v>7370.000000000001</v>
      </c>
      <c r="J260" s="51">
        <f t="shared" si="81"/>
        <v>7920.000000000001</v>
      </c>
      <c r="K260" s="81">
        <f t="shared" si="82"/>
        <v>6633.000000000001</v>
      </c>
      <c r="M260" s="47">
        <f t="shared" si="83"/>
        <v>7236.000000000001</v>
      </c>
      <c r="N260" s="51">
        <f t="shared" si="84"/>
        <v>7776.000000000001</v>
      </c>
      <c r="O260" s="81">
        <f t="shared" si="85"/>
        <v>6512.400000000001</v>
      </c>
      <c r="Q260" s="19">
        <v>7035</v>
      </c>
      <c r="R260" s="15">
        <v>7560</v>
      </c>
      <c r="S260" s="75">
        <v>6331.5</v>
      </c>
      <c r="T260" s="9"/>
      <c r="U260" s="52">
        <v>6700</v>
      </c>
      <c r="V260" s="53">
        <v>7200</v>
      </c>
      <c r="W260" s="93">
        <v>6030</v>
      </c>
    </row>
    <row r="261" spans="1:23" ht="22.5" customHeight="1">
      <c r="A261" s="116"/>
      <c r="B261" s="117">
        <v>842</v>
      </c>
      <c r="C261" s="126" t="s">
        <v>332</v>
      </c>
      <c r="D261" s="194">
        <f t="shared" si="79"/>
        <v>7370</v>
      </c>
      <c r="E261" s="195">
        <f t="shared" si="86"/>
        <v>7920</v>
      </c>
      <c r="F261" s="211" t="s">
        <v>306</v>
      </c>
      <c r="G261" s="212"/>
      <c r="H261" s="168"/>
      <c r="I261" s="47">
        <f t="shared" si="80"/>
        <v>7370.000000000001</v>
      </c>
      <c r="J261" s="51">
        <f t="shared" si="81"/>
        <v>7920.000000000001</v>
      </c>
      <c r="K261" s="81">
        <f t="shared" si="82"/>
        <v>6633.000000000001</v>
      </c>
      <c r="M261" s="47">
        <f t="shared" si="83"/>
        <v>7236.000000000001</v>
      </c>
      <c r="N261" s="51">
        <f t="shared" si="84"/>
        <v>7776.000000000001</v>
      </c>
      <c r="O261" s="81">
        <f t="shared" si="85"/>
        <v>6512.400000000001</v>
      </c>
      <c r="Q261" s="19">
        <v>7035</v>
      </c>
      <c r="R261" s="15">
        <v>7560</v>
      </c>
      <c r="S261" s="75">
        <v>6331.5</v>
      </c>
      <c r="T261" s="9"/>
      <c r="U261" s="52">
        <v>6700</v>
      </c>
      <c r="V261" s="53">
        <v>7200</v>
      </c>
      <c r="W261" s="93">
        <v>6030</v>
      </c>
    </row>
    <row r="262" spans="1:23" ht="22.5" customHeight="1">
      <c r="A262" s="116"/>
      <c r="B262" s="117">
        <v>843</v>
      </c>
      <c r="C262" s="126" t="s">
        <v>333</v>
      </c>
      <c r="D262" s="194">
        <f t="shared" si="79"/>
        <v>7370</v>
      </c>
      <c r="E262" s="195">
        <f t="shared" si="86"/>
        <v>7920</v>
      </c>
      <c r="F262" s="211" t="s">
        <v>306</v>
      </c>
      <c r="G262" s="212"/>
      <c r="H262" s="168"/>
      <c r="I262" s="47">
        <f t="shared" si="80"/>
        <v>7370.000000000001</v>
      </c>
      <c r="J262" s="51">
        <f t="shared" si="81"/>
        <v>7920.000000000001</v>
      </c>
      <c r="K262" s="81">
        <f t="shared" si="82"/>
        <v>6633.000000000001</v>
      </c>
      <c r="M262" s="47">
        <f t="shared" si="83"/>
        <v>7236.000000000001</v>
      </c>
      <c r="N262" s="51">
        <f t="shared" si="84"/>
        <v>7776.000000000001</v>
      </c>
      <c r="O262" s="81">
        <f t="shared" si="85"/>
        <v>6512.400000000001</v>
      </c>
      <c r="Q262" s="19">
        <v>7035</v>
      </c>
      <c r="R262" s="15">
        <v>7560</v>
      </c>
      <c r="S262" s="75">
        <v>6331.5</v>
      </c>
      <c r="T262" s="9"/>
      <c r="U262" s="52">
        <v>6700</v>
      </c>
      <c r="V262" s="53">
        <v>7200</v>
      </c>
      <c r="W262" s="93">
        <v>6030</v>
      </c>
    </row>
    <row r="263" spans="1:23" ht="22.5" customHeight="1">
      <c r="A263" s="116"/>
      <c r="B263" s="117">
        <v>844</v>
      </c>
      <c r="C263" s="126" t="s">
        <v>334</v>
      </c>
      <c r="D263" s="194">
        <f t="shared" si="79"/>
        <v>7370</v>
      </c>
      <c r="E263" s="195">
        <f t="shared" si="86"/>
        <v>7920</v>
      </c>
      <c r="F263" s="211" t="s">
        <v>306</v>
      </c>
      <c r="G263" s="212"/>
      <c r="H263" s="168"/>
      <c r="I263" s="47">
        <f t="shared" si="80"/>
        <v>7370.000000000001</v>
      </c>
      <c r="J263" s="51">
        <f t="shared" si="81"/>
        <v>7920.000000000001</v>
      </c>
      <c r="K263" s="81">
        <f t="shared" si="82"/>
        <v>6633.000000000001</v>
      </c>
      <c r="M263" s="47">
        <f t="shared" si="83"/>
        <v>7236.000000000001</v>
      </c>
      <c r="N263" s="51">
        <f t="shared" si="84"/>
        <v>7776.000000000001</v>
      </c>
      <c r="O263" s="81">
        <f t="shared" si="85"/>
        <v>6512.400000000001</v>
      </c>
      <c r="Q263" s="19">
        <v>7035</v>
      </c>
      <c r="R263" s="15">
        <v>7560</v>
      </c>
      <c r="S263" s="75">
        <v>6331.5</v>
      </c>
      <c r="T263" s="9"/>
      <c r="U263" s="52">
        <v>6700</v>
      </c>
      <c r="V263" s="53">
        <v>7200</v>
      </c>
      <c r="W263" s="93">
        <v>6030</v>
      </c>
    </row>
    <row r="264" spans="1:23" ht="22.5" customHeight="1">
      <c r="A264" s="116"/>
      <c r="B264" s="117">
        <v>845</v>
      </c>
      <c r="C264" s="116" t="s">
        <v>335</v>
      </c>
      <c r="D264" s="194">
        <f t="shared" si="79"/>
        <v>7370</v>
      </c>
      <c r="E264" s="195">
        <f t="shared" si="86"/>
        <v>7920</v>
      </c>
      <c r="F264" s="218" t="s">
        <v>306</v>
      </c>
      <c r="G264" s="219"/>
      <c r="H264" s="168"/>
      <c r="I264" s="47">
        <f t="shared" si="80"/>
        <v>7370.000000000001</v>
      </c>
      <c r="J264" s="51">
        <f t="shared" si="81"/>
        <v>7920.000000000001</v>
      </c>
      <c r="K264" s="81">
        <f t="shared" si="82"/>
        <v>6633.000000000001</v>
      </c>
      <c r="M264" s="47">
        <f t="shared" si="83"/>
        <v>7236.000000000001</v>
      </c>
      <c r="N264" s="51">
        <f t="shared" si="84"/>
        <v>7776.000000000001</v>
      </c>
      <c r="O264" s="81">
        <f t="shared" si="85"/>
        <v>6512.400000000001</v>
      </c>
      <c r="Q264" s="19">
        <v>7035</v>
      </c>
      <c r="R264" s="15">
        <v>7560</v>
      </c>
      <c r="S264" s="75">
        <v>6331.5</v>
      </c>
      <c r="T264" s="9"/>
      <c r="U264" s="52">
        <v>6700</v>
      </c>
      <c r="V264" s="53">
        <v>7200</v>
      </c>
      <c r="W264" s="93">
        <v>6030</v>
      </c>
    </row>
    <row r="265" spans="1:23" ht="22.5" customHeight="1">
      <c r="A265" s="116"/>
      <c r="B265" s="117">
        <v>846</v>
      </c>
      <c r="C265" s="126" t="s">
        <v>308</v>
      </c>
      <c r="D265" s="194">
        <f t="shared" si="79"/>
        <v>1320</v>
      </c>
      <c r="E265" s="195">
        <f t="shared" si="86"/>
        <v>1885.4</v>
      </c>
      <c r="F265" s="211" t="s">
        <v>306</v>
      </c>
      <c r="G265" s="212"/>
      <c r="H265" s="168"/>
      <c r="I265" s="47">
        <f t="shared" si="80"/>
        <v>1320</v>
      </c>
      <c r="J265" s="51">
        <f t="shared" si="81"/>
        <v>1885.4</v>
      </c>
      <c r="K265" s="81">
        <f t="shared" si="82"/>
        <v>1188</v>
      </c>
      <c r="M265" s="47">
        <f t="shared" si="83"/>
        <v>1296</v>
      </c>
      <c r="N265" s="51">
        <f t="shared" si="84"/>
        <v>1851.1200000000001</v>
      </c>
      <c r="O265" s="81">
        <f t="shared" si="85"/>
        <v>1166.4</v>
      </c>
      <c r="Q265" s="19">
        <v>1260</v>
      </c>
      <c r="R265" s="15">
        <v>1799.7</v>
      </c>
      <c r="S265" s="75">
        <v>1134</v>
      </c>
      <c r="T265" s="9"/>
      <c r="U265" s="52">
        <v>1200</v>
      </c>
      <c r="V265" s="53">
        <v>1714</v>
      </c>
      <c r="W265" s="93">
        <v>1080</v>
      </c>
    </row>
    <row r="266" spans="1:23" ht="22.5" customHeight="1" thickBot="1">
      <c r="A266" s="141"/>
      <c r="B266" s="142">
        <v>847</v>
      </c>
      <c r="C266" s="141" t="s">
        <v>309</v>
      </c>
      <c r="D266" s="200">
        <f>ROUNDDOWN(I266,0)</f>
        <v>550</v>
      </c>
      <c r="E266" s="195">
        <f t="shared" si="86"/>
        <v>660</v>
      </c>
      <c r="F266" s="221" t="s">
        <v>306</v>
      </c>
      <c r="G266" s="222"/>
      <c r="H266" s="168"/>
      <c r="I266" s="68">
        <f t="shared" si="80"/>
        <v>550</v>
      </c>
      <c r="J266" s="69">
        <f t="shared" si="81"/>
        <v>660</v>
      </c>
      <c r="K266" s="82">
        <f t="shared" si="82"/>
        <v>495.00000000000006</v>
      </c>
      <c r="M266" s="68">
        <f t="shared" si="83"/>
        <v>540</v>
      </c>
      <c r="N266" s="69">
        <f t="shared" si="84"/>
        <v>648</v>
      </c>
      <c r="O266" s="82">
        <f t="shared" si="85"/>
        <v>486.00000000000006</v>
      </c>
      <c r="Q266" s="64">
        <v>525</v>
      </c>
      <c r="R266" s="25">
        <v>630</v>
      </c>
      <c r="S266" s="80">
        <v>472.5</v>
      </c>
      <c r="T266" s="9"/>
      <c r="U266" s="64">
        <v>500</v>
      </c>
      <c r="V266" s="65">
        <v>600</v>
      </c>
      <c r="W266" s="91">
        <v>450</v>
      </c>
    </row>
    <row r="267" spans="1:23" ht="22.5" customHeight="1">
      <c r="A267" s="116"/>
      <c r="B267" s="117">
        <v>410</v>
      </c>
      <c r="C267" s="188" t="s">
        <v>236</v>
      </c>
      <c r="D267" s="202">
        <f aca="true" t="shared" si="87" ref="D267:D280">ROUNDDOWN(I267,-1)</f>
        <v>100</v>
      </c>
      <c r="E267" s="199">
        <f>ROUNDDOWN(J267,0)</f>
        <v>102</v>
      </c>
      <c r="F267" s="164" t="s">
        <v>12</v>
      </c>
      <c r="G267" s="124" t="s">
        <v>275</v>
      </c>
      <c r="H267" s="115"/>
      <c r="I267" s="66">
        <f t="shared" si="80"/>
        <v>102.30000000000001</v>
      </c>
      <c r="J267" s="67">
        <f t="shared" si="81"/>
        <v>102.30000000000001</v>
      </c>
      <c r="K267" s="84">
        <f t="shared" si="82"/>
        <v>102.30000000000001</v>
      </c>
      <c r="M267" s="66">
        <f t="shared" si="83"/>
        <v>100.44000000000001</v>
      </c>
      <c r="N267" s="67">
        <f t="shared" si="84"/>
        <v>100.44000000000001</v>
      </c>
      <c r="O267" s="84">
        <f t="shared" si="85"/>
        <v>100.44000000000001</v>
      </c>
      <c r="Q267" s="62">
        <v>97.65</v>
      </c>
      <c r="R267" s="20">
        <v>97.65</v>
      </c>
      <c r="S267" s="76">
        <v>97.65</v>
      </c>
      <c r="T267" s="9"/>
      <c r="U267" s="14">
        <v>93</v>
      </c>
      <c r="V267" s="14">
        <v>93</v>
      </c>
      <c r="W267" s="14">
        <v>93</v>
      </c>
    </row>
    <row r="268" spans="1:23" ht="22.5" customHeight="1">
      <c r="A268" s="116"/>
      <c r="B268" s="116">
        <v>450</v>
      </c>
      <c r="C268" s="118" t="s">
        <v>301</v>
      </c>
      <c r="D268" s="194">
        <f t="shared" si="87"/>
        <v>1320</v>
      </c>
      <c r="E268" s="195">
        <f>ROUNDDOWN(J268,0)</f>
        <v>1324</v>
      </c>
      <c r="F268" s="119" t="s">
        <v>12</v>
      </c>
      <c r="G268" s="119" t="s">
        <v>300</v>
      </c>
      <c r="H268" s="115"/>
      <c r="I268" s="47">
        <f t="shared" si="80"/>
        <v>1324.4</v>
      </c>
      <c r="J268" s="51">
        <f t="shared" si="81"/>
        <v>1324.4</v>
      </c>
      <c r="K268" s="81">
        <f t="shared" si="82"/>
        <v>1324.4</v>
      </c>
      <c r="M268" s="47">
        <v>1300.32</v>
      </c>
      <c r="N268" s="51">
        <v>1300.32</v>
      </c>
      <c r="O268" s="81">
        <v>1300.32</v>
      </c>
      <c r="Q268" s="47">
        <v>1264.2</v>
      </c>
      <c r="R268" s="51">
        <v>1264.2</v>
      </c>
      <c r="S268" s="81">
        <v>1264.2</v>
      </c>
      <c r="T268" s="9"/>
      <c r="U268" s="19">
        <v>1204</v>
      </c>
      <c r="V268" s="15">
        <v>1204</v>
      </c>
      <c r="W268" s="75">
        <v>1204</v>
      </c>
    </row>
    <row r="269" spans="1:23" ht="22.5" customHeight="1">
      <c r="A269" s="189" t="s">
        <v>380</v>
      </c>
      <c r="B269" s="116">
        <v>451</v>
      </c>
      <c r="C269" s="118" t="s">
        <v>302</v>
      </c>
      <c r="D269" s="194">
        <f t="shared" si="87"/>
        <v>1320</v>
      </c>
      <c r="E269" s="195">
        <f aca="true" t="shared" si="88" ref="E269:E280">ROUNDDOWN(J269,0)</f>
        <v>1324</v>
      </c>
      <c r="F269" s="119" t="s">
        <v>12</v>
      </c>
      <c r="G269" s="119" t="s">
        <v>300</v>
      </c>
      <c r="H269" s="115"/>
      <c r="I269" s="47">
        <f t="shared" si="80"/>
        <v>1324.4</v>
      </c>
      <c r="J269" s="51">
        <f t="shared" si="81"/>
        <v>1324.4</v>
      </c>
      <c r="K269" s="81">
        <f t="shared" si="82"/>
        <v>1324.4</v>
      </c>
      <c r="M269" s="47">
        <v>1300.32</v>
      </c>
      <c r="N269" s="51">
        <v>1300.32</v>
      </c>
      <c r="O269" s="81">
        <v>1300.32</v>
      </c>
      <c r="Q269" s="47">
        <v>1264.2</v>
      </c>
      <c r="R269" s="51">
        <v>1264.2</v>
      </c>
      <c r="S269" s="81">
        <v>1264.2</v>
      </c>
      <c r="T269" s="9"/>
      <c r="U269" s="19">
        <v>1204</v>
      </c>
      <c r="V269" s="15">
        <v>1204</v>
      </c>
      <c r="W269" s="75">
        <v>1204</v>
      </c>
    </row>
    <row r="270" spans="1:23" ht="22.5" customHeight="1">
      <c r="A270" s="116"/>
      <c r="B270" s="116">
        <v>452</v>
      </c>
      <c r="C270" s="118" t="s">
        <v>303</v>
      </c>
      <c r="D270" s="194">
        <f t="shared" si="87"/>
        <v>1320</v>
      </c>
      <c r="E270" s="195">
        <f t="shared" si="88"/>
        <v>1324</v>
      </c>
      <c r="F270" s="119" t="s">
        <v>12</v>
      </c>
      <c r="G270" s="119" t="s">
        <v>300</v>
      </c>
      <c r="H270" s="115"/>
      <c r="I270" s="47">
        <f t="shared" si="80"/>
        <v>1324.4</v>
      </c>
      <c r="J270" s="51">
        <f t="shared" si="81"/>
        <v>1324.4</v>
      </c>
      <c r="K270" s="81">
        <f t="shared" si="82"/>
        <v>1324.4</v>
      </c>
      <c r="M270" s="47">
        <v>1300.32</v>
      </c>
      <c r="N270" s="51">
        <v>1300.32</v>
      </c>
      <c r="O270" s="81">
        <v>1300.32</v>
      </c>
      <c r="Q270" s="47">
        <v>1264.2</v>
      </c>
      <c r="R270" s="51">
        <v>1264.2</v>
      </c>
      <c r="S270" s="81">
        <v>1264.2</v>
      </c>
      <c r="T270" s="9"/>
      <c r="U270" s="19">
        <v>1204</v>
      </c>
      <c r="V270" s="15">
        <v>1204</v>
      </c>
      <c r="W270" s="75">
        <v>1204</v>
      </c>
    </row>
    <row r="271" spans="1:23" ht="22.5" customHeight="1">
      <c r="A271" s="116" t="s">
        <v>381</v>
      </c>
      <c r="B271" s="116">
        <v>453</v>
      </c>
      <c r="C271" s="118" t="s">
        <v>304</v>
      </c>
      <c r="D271" s="194">
        <f t="shared" si="87"/>
        <v>1320</v>
      </c>
      <c r="E271" s="195">
        <f t="shared" si="88"/>
        <v>1324</v>
      </c>
      <c r="F271" s="119" t="s">
        <v>12</v>
      </c>
      <c r="G271" s="119" t="s">
        <v>300</v>
      </c>
      <c r="H271" s="115"/>
      <c r="I271" s="47">
        <f t="shared" si="80"/>
        <v>1324.4</v>
      </c>
      <c r="J271" s="51">
        <f t="shared" si="81"/>
        <v>1324.4</v>
      </c>
      <c r="K271" s="81">
        <f t="shared" si="82"/>
        <v>1324.4</v>
      </c>
      <c r="M271" s="47">
        <v>1300.32</v>
      </c>
      <c r="N271" s="51">
        <v>1300.32</v>
      </c>
      <c r="O271" s="81">
        <v>1300.32</v>
      </c>
      <c r="Q271" s="47">
        <v>1264.2</v>
      </c>
      <c r="R271" s="51">
        <v>1264.2</v>
      </c>
      <c r="S271" s="81">
        <v>1264.2</v>
      </c>
      <c r="T271" s="9"/>
      <c r="U271" s="19">
        <v>1204</v>
      </c>
      <c r="V271" s="15">
        <v>1204</v>
      </c>
      <c r="W271" s="75">
        <v>1204</v>
      </c>
    </row>
    <row r="272" spans="1:23" ht="22.5" customHeight="1">
      <c r="A272" s="116"/>
      <c r="B272" s="116">
        <v>454</v>
      </c>
      <c r="C272" s="118" t="s">
        <v>305</v>
      </c>
      <c r="D272" s="194">
        <f t="shared" si="87"/>
        <v>1320</v>
      </c>
      <c r="E272" s="195">
        <f t="shared" si="88"/>
        <v>1324</v>
      </c>
      <c r="F272" s="119" t="s">
        <v>12</v>
      </c>
      <c r="G272" s="119" t="s">
        <v>300</v>
      </c>
      <c r="H272" s="115"/>
      <c r="I272" s="47">
        <f t="shared" si="80"/>
        <v>1324.4</v>
      </c>
      <c r="J272" s="51">
        <f t="shared" si="81"/>
        <v>1324.4</v>
      </c>
      <c r="K272" s="81">
        <f t="shared" si="82"/>
        <v>1324.4</v>
      </c>
      <c r="M272" s="47">
        <v>1300.32</v>
      </c>
      <c r="N272" s="51">
        <v>1300.32</v>
      </c>
      <c r="O272" s="81">
        <v>1300.32</v>
      </c>
      <c r="Q272" s="47">
        <v>1264.2</v>
      </c>
      <c r="R272" s="51">
        <v>1264.2</v>
      </c>
      <c r="S272" s="81">
        <v>1264.2</v>
      </c>
      <c r="T272" s="9"/>
      <c r="U272" s="19">
        <v>1204</v>
      </c>
      <c r="V272" s="15">
        <v>1204</v>
      </c>
      <c r="W272" s="75">
        <v>1204</v>
      </c>
    </row>
    <row r="273" spans="1:23" ht="22.5" customHeight="1">
      <c r="A273" s="116" t="s">
        <v>33</v>
      </c>
      <c r="B273" s="116">
        <v>455</v>
      </c>
      <c r="C273" s="118" t="s">
        <v>314</v>
      </c>
      <c r="D273" s="194">
        <f t="shared" si="87"/>
        <v>1730</v>
      </c>
      <c r="E273" s="195">
        <f t="shared" si="88"/>
        <v>1732</v>
      </c>
      <c r="F273" s="119" t="s">
        <v>12</v>
      </c>
      <c r="G273" s="119" t="s">
        <v>300</v>
      </c>
      <c r="H273" s="115"/>
      <c r="I273" s="47">
        <f t="shared" si="80"/>
        <v>1732.5000000000002</v>
      </c>
      <c r="J273" s="51">
        <f t="shared" si="81"/>
        <v>1732.5000000000002</v>
      </c>
      <c r="K273" s="81">
        <f t="shared" si="82"/>
        <v>1732.5000000000002</v>
      </c>
      <c r="M273" s="47">
        <v>1701</v>
      </c>
      <c r="N273" s="81">
        <v>1701</v>
      </c>
      <c r="O273" s="81">
        <v>1701</v>
      </c>
      <c r="Q273" s="47">
        <v>1653.75</v>
      </c>
      <c r="R273" s="51">
        <v>1653.75</v>
      </c>
      <c r="S273" s="81">
        <v>1653.75</v>
      </c>
      <c r="T273" s="9"/>
      <c r="U273" s="19">
        <v>1575</v>
      </c>
      <c r="V273" s="15">
        <v>1575</v>
      </c>
      <c r="W273" s="75">
        <v>1575</v>
      </c>
    </row>
    <row r="274" spans="1:23" ht="22.5" customHeight="1">
      <c r="A274" s="116"/>
      <c r="B274" s="116">
        <v>456</v>
      </c>
      <c r="C274" s="118" t="s">
        <v>315</v>
      </c>
      <c r="D274" s="194">
        <f t="shared" si="87"/>
        <v>1730</v>
      </c>
      <c r="E274" s="195">
        <f t="shared" si="88"/>
        <v>1732</v>
      </c>
      <c r="F274" s="119" t="s">
        <v>12</v>
      </c>
      <c r="G274" s="119" t="s">
        <v>300</v>
      </c>
      <c r="H274" s="115"/>
      <c r="I274" s="47">
        <f t="shared" si="80"/>
        <v>1732.5000000000002</v>
      </c>
      <c r="J274" s="51">
        <f t="shared" si="81"/>
        <v>1732.5000000000002</v>
      </c>
      <c r="K274" s="81">
        <f t="shared" si="82"/>
        <v>1732.5000000000002</v>
      </c>
      <c r="M274" s="47">
        <v>1701</v>
      </c>
      <c r="N274" s="81">
        <v>1701</v>
      </c>
      <c r="O274" s="81">
        <v>1701</v>
      </c>
      <c r="Q274" s="47">
        <v>1653.75</v>
      </c>
      <c r="R274" s="51">
        <v>1653.75</v>
      </c>
      <c r="S274" s="81">
        <v>1653.75</v>
      </c>
      <c r="T274" s="9"/>
      <c r="U274" s="19">
        <v>1575</v>
      </c>
      <c r="V274" s="15">
        <v>1575</v>
      </c>
      <c r="W274" s="75">
        <v>1575</v>
      </c>
    </row>
    <row r="275" spans="1:23" ht="22.5" customHeight="1">
      <c r="A275" s="116" t="s">
        <v>382</v>
      </c>
      <c r="B275" s="116">
        <v>457</v>
      </c>
      <c r="C275" s="118" t="s">
        <v>316</v>
      </c>
      <c r="D275" s="194">
        <f t="shared" si="87"/>
        <v>1730</v>
      </c>
      <c r="E275" s="195">
        <f t="shared" si="88"/>
        <v>1732</v>
      </c>
      <c r="F275" s="119" t="s">
        <v>12</v>
      </c>
      <c r="G275" s="119" t="s">
        <v>300</v>
      </c>
      <c r="H275" s="115"/>
      <c r="I275" s="47">
        <f t="shared" si="80"/>
        <v>1732.5000000000002</v>
      </c>
      <c r="J275" s="51">
        <f t="shared" si="81"/>
        <v>1732.5000000000002</v>
      </c>
      <c r="K275" s="81">
        <f t="shared" si="82"/>
        <v>1732.5000000000002</v>
      </c>
      <c r="M275" s="47">
        <v>1701</v>
      </c>
      <c r="N275" s="81">
        <v>1701</v>
      </c>
      <c r="O275" s="81">
        <v>1701</v>
      </c>
      <c r="Q275" s="47">
        <v>1653.75</v>
      </c>
      <c r="R275" s="51">
        <v>1653.75</v>
      </c>
      <c r="S275" s="81">
        <v>1653.75</v>
      </c>
      <c r="T275" s="9"/>
      <c r="U275" s="19">
        <v>1575</v>
      </c>
      <c r="V275" s="15">
        <v>1575</v>
      </c>
      <c r="W275" s="75">
        <v>1575</v>
      </c>
    </row>
    <row r="276" spans="1:23" ht="22.5" customHeight="1">
      <c r="A276" s="116"/>
      <c r="B276" s="116">
        <v>458</v>
      </c>
      <c r="C276" s="118" t="s">
        <v>317</v>
      </c>
      <c r="D276" s="194">
        <f t="shared" si="87"/>
        <v>1830</v>
      </c>
      <c r="E276" s="195">
        <f t="shared" si="88"/>
        <v>1833</v>
      </c>
      <c r="F276" s="119" t="s">
        <v>12</v>
      </c>
      <c r="G276" s="119" t="s">
        <v>300</v>
      </c>
      <c r="H276" s="115"/>
      <c r="I276" s="47">
        <f t="shared" si="80"/>
        <v>1833.7</v>
      </c>
      <c r="J276" s="51">
        <f t="shared" si="81"/>
        <v>1833.7</v>
      </c>
      <c r="K276" s="81">
        <f t="shared" si="82"/>
        <v>1833.7</v>
      </c>
      <c r="M276" s="47">
        <v>1800.36</v>
      </c>
      <c r="N276" s="51">
        <v>1800.36</v>
      </c>
      <c r="O276" s="81">
        <v>1800.36</v>
      </c>
      <c r="Q276" s="47">
        <v>1750.35</v>
      </c>
      <c r="R276" s="51">
        <v>1750.35</v>
      </c>
      <c r="S276" s="81">
        <v>1750.35</v>
      </c>
      <c r="T276" s="9"/>
      <c r="U276" s="19">
        <v>1667</v>
      </c>
      <c r="V276" s="15">
        <v>1667</v>
      </c>
      <c r="W276" s="75">
        <v>1667</v>
      </c>
    </row>
    <row r="277" spans="1:23" ht="22.5" customHeight="1">
      <c r="A277" s="116" t="s">
        <v>383</v>
      </c>
      <c r="B277" s="116">
        <v>459</v>
      </c>
      <c r="C277" s="118" t="s">
        <v>318</v>
      </c>
      <c r="D277" s="194">
        <f t="shared" si="87"/>
        <v>1830</v>
      </c>
      <c r="E277" s="195">
        <f t="shared" si="88"/>
        <v>1833</v>
      </c>
      <c r="F277" s="119" t="s">
        <v>12</v>
      </c>
      <c r="G277" s="119" t="s">
        <v>300</v>
      </c>
      <c r="H277" s="115"/>
      <c r="I277" s="47">
        <f t="shared" si="80"/>
        <v>1833.7</v>
      </c>
      <c r="J277" s="51">
        <f t="shared" si="81"/>
        <v>1833.7</v>
      </c>
      <c r="K277" s="81">
        <f t="shared" si="82"/>
        <v>1833.7</v>
      </c>
      <c r="M277" s="47">
        <v>1800.36</v>
      </c>
      <c r="N277" s="51">
        <v>1800.36</v>
      </c>
      <c r="O277" s="81">
        <v>1800.36</v>
      </c>
      <c r="Q277" s="47">
        <v>1750.35</v>
      </c>
      <c r="R277" s="51">
        <v>1750.35</v>
      </c>
      <c r="S277" s="81">
        <v>1750.35</v>
      </c>
      <c r="T277" s="9"/>
      <c r="U277" s="19">
        <v>1667</v>
      </c>
      <c r="V277" s="15">
        <v>1667</v>
      </c>
      <c r="W277" s="75">
        <v>1667</v>
      </c>
    </row>
    <row r="278" spans="1:23" ht="22.5" customHeight="1">
      <c r="A278" s="116"/>
      <c r="B278" s="116">
        <v>460</v>
      </c>
      <c r="C278" s="118" t="s">
        <v>364</v>
      </c>
      <c r="D278" s="194">
        <f>ROUNDDOWN(M278,-1)</f>
        <v>540</v>
      </c>
      <c r="E278" s="195">
        <f t="shared" si="88"/>
        <v>550</v>
      </c>
      <c r="F278" s="119" t="s">
        <v>12</v>
      </c>
      <c r="G278" s="120" t="s">
        <v>365</v>
      </c>
      <c r="H278" s="121"/>
      <c r="I278" s="47">
        <f t="shared" si="80"/>
        <v>550</v>
      </c>
      <c r="J278" s="51">
        <f t="shared" si="81"/>
        <v>550</v>
      </c>
      <c r="K278" s="81">
        <f t="shared" si="82"/>
        <v>550</v>
      </c>
      <c r="M278" s="47">
        <v>540</v>
      </c>
      <c r="N278" s="51">
        <v>540</v>
      </c>
      <c r="O278" s="81">
        <v>540</v>
      </c>
      <c r="Q278" s="47">
        <v>525</v>
      </c>
      <c r="R278" s="51">
        <v>525</v>
      </c>
      <c r="S278" s="81">
        <v>525</v>
      </c>
      <c r="T278" s="9"/>
      <c r="U278" s="19">
        <v>500</v>
      </c>
      <c r="V278" s="15">
        <v>500</v>
      </c>
      <c r="W278" s="75">
        <v>500</v>
      </c>
    </row>
    <row r="279" spans="1:23" ht="22.5" customHeight="1">
      <c r="A279" s="116"/>
      <c r="B279" s="116">
        <v>420</v>
      </c>
      <c r="C279" s="118" t="s">
        <v>239</v>
      </c>
      <c r="D279" s="194">
        <f t="shared" si="87"/>
        <v>2440</v>
      </c>
      <c r="E279" s="195">
        <f t="shared" si="88"/>
        <v>2445</v>
      </c>
      <c r="F279" s="119" t="s">
        <v>12</v>
      </c>
      <c r="G279" s="119" t="s">
        <v>258</v>
      </c>
      <c r="H279" s="115"/>
      <c r="I279" s="47">
        <f t="shared" si="80"/>
        <v>2445.3</v>
      </c>
      <c r="J279" s="51">
        <f t="shared" si="81"/>
        <v>2445.3</v>
      </c>
      <c r="K279" s="81">
        <f t="shared" si="82"/>
        <v>2445.3</v>
      </c>
      <c r="M279" s="47">
        <v>2400.84</v>
      </c>
      <c r="N279" s="51">
        <v>2400.84</v>
      </c>
      <c r="O279" s="81">
        <v>2400.84</v>
      </c>
      <c r="Q279" s="47">
        <v>2334.15</v>
      </c>
      <c r="R279" s="51">
        <v>2334.15</v>
      </c>
      <c r="S279" s="81">
        <v>2334.15</v>
      </c>
      <c r="T279" s="9"/>
      <c r="U279" s="19">
        <v>2223</v>
      </c>
      <c r="V279" s="15">
        <v>2223</v>
      </c>
      <c r="W279" s="75">
        <v>2223</v>
      </c>
    </row>
    <row r="280" spans="1:23" ht="22.5" customHeight="1" thickBot="1">
      <c r="A280" s="141"/>
      <c r="B280" s="142">
        <v>434</v>
      </c>
      <c r="C280" s="159" t="s">
        <v>238</v>
      </c>
      <c r="D280" s="200">
        <f t="shared" si="87"/>
        <v>610</v>
      </c>
      <c r="E280" s="201">
        <f t="shared" si="88"/>
        <v>611</v>
      </c>
      <c r="F280" s="144" t="s">
        <v>12</v>
      </c>
      <c r="G280" s="144" t="s">
        <v>274</v>
      </c>
      <c r="H280" s="115"/>
      <c r="I280" s="68">
        <f t="shared" si="80"/>
        <v>611.6</v>
      </c>
      <c r="J280" s="69">
        <f t="shared" si="81"/>
        <v>611.6</v>
      </c>
      <c r="K280" s="82">
        <f t="shared" si="82"/>
        <v>611.6</v>
      </c>
      <c r="M280" s="68">
        <v>600.48</v>
      </c>
      <c r="N280" s="69">
        <v>600.48</v>
      </c>
      <c r="O280" s="82">
        <v>600.48</v>
      </c>
      <c r="Q280" s="68">
        <v>583.8</v>
      </c>
      <c r="R280" s="69">
        <v>583.8</v>
      </c>
      <c r="S280" s="82">
        <v>583.8</v>
      </c>
      <c r="T280" s="9"/>
      <c r="U280" s="73">
        <v>556</v>
      </c>
      <c r="V280" s="74">
        <v>556</v>
      </c>
      <c r="W280" s="32">
        <v>556</v>
      </c>
    </row>
    <row r="281" spans="1:13" ht="22.5" customHeight="1">
      <c r="A281" s="111"/>
      <c r="B281" s="220" t="s">
        <v>377</v>
      </c>
      <c r="C281" s="220"/>
      <c r="D281" s="220"/>
      <c r="E281" s="216" t="s">
        <v>432</v>
      </c>
      <c r="F281" s="216"/>
      <c r="G281" s="216"/>
      <c r="H281" s="190"/>
      <c r="I281" s="57"/>
      <c r="J281" s="57"/>
      <c r="K281" s="57"/>
      <c r="L281" s="46"/>
      <c r="M281" s="46"/>
    </row>
    <row r="282" spans="1:8" ht="22.5" customHeight="1">
      <c r="A282" s="111"/>
      <c r="B282" s="217"/>
      <c r="C282" s="217"/>
      <c r="D282" s="217"/>
      <c r="E282" s="217"/>
      <c r="F282" s="111"/>
      <c r="G282" s="110"/>
      <c r="H282" s="110"/>
    </row>
    <row r="283" spans="1:8" ht="22.5" customHeight="1" thickBot="1">
      <c r="A283" s="111"/>
      <c r="B283" s="111"/>
      <c r="C283" s="111" t="s">
        <v>384</v>
      </c>
      <c r="D283" s="192"/>
      <c r="E283" s="192"/>
      <c r="F283" s="111"/>
      <c r="G283" s="110"/>
      <c r="H283" s="110"/>
    </row>
    <row r="284" spans="1:23" ht="22.5" customHeight="1" thickBot="1">
      <c r="A284" s="185"/>
      <c r="B284" s="185"/>
      <c r="C284" s="185" t="s">
        <v>387</v>
      </c>
      <c r="D284" s="198">
        <f>ROUNDDOWN(I284,-1)</f>
        <v>1360</v>
      </c>
      <c r="E284" s="199">
        <f>ROUNDDOWN(J284,-1)</f>
        <v>1360</v>
      </c>
      <c r="F284" s="186" t="s">
        <v>12</v>
      </c>
      <c r="G284" s="186"/>
      <c r="H284" s="110"/>
      <c r="I284" s="104">
        <f aca="true" t="shared" si="89" ref="I284:K285">SUM(U284*1.1)</f>
        <v>1361.8000000000002</v>
      </c>
      <c r="J284" s="105">
        <f t="shared" si="89"/>
        <v>1361.8000000000002</v>
      </c>
      <c r="K284" s="106">
        <f t="shared" si="89"/>
        <v>1257.3000000000002</v>
      </c>
      <c r="M284" s="49">
        <v>1337.04</v>
      </c>
      <c r="N284" s="107">
        <v>1337.04</v>
      </c>
      <c r="O284" s="83">
        <v>1234.44</v>
      </c>
      <c r="Q284" s="49">
        <v>1299.9</v>
      </c>
      <c r="R284" s="107">
        <v>1299.9</v>
      </c>
      <c r="S284" s="83">
        <v>1200.15</v>
      </c>
      <c r="T284" s="9"/>
      <c r="U284" s="108">
        <v>1238</v>
      </c>
      <c r="V284" s="33">
        <v>1238</v>
      </c>
      <c r="W284" s="109">
        <v>1143</v>
      </c>
    </row>
    <row r="285" spans="1:23" ht="22.5" customHeight="1" thickBot="1">
      <c r="A285" s="157"/>
      <c r="B285" s="157"/>
      <c r="C285" s="141" t="s">
        <v>386</v>
      </c>
      <c r="D285" s="200">
        <f>ROUNDDOWN(I285,-1)</f>
        <v>1360</v>
      </c>
      <c r="E285" s="201">
        <f>ROUNDDOWN(J285,-1)</f>
        <v>1360</v>
      </c>
      <c r="F285" s="144" t="s">
        <v>12</v>
      </c>
      <c r="G285" s="144"/>
      <c r="H285" s="110"/>
      <c r="I285" s="101">
        <f t="shared" si="89"/>
        <v>1361.8000000000002</v>
      </c>
      <c r="J285" s="102">
        <f t="shared" si="89"/>
        <v>1361.8000000000002</v>
      </c>
      <c r="K285" s="103">
        <f t="shared" si="89"/>
        <v>1257.3000000000002</v>
      </c>
      <c r="M285" s="68">
        <v>1337.04</v>
      </c>
      <c r="N285" s="69">
        <v>1337.04</v>
      </c>
      <c r="O285" s="82">
        <v>1234.44</v>
      </c>
      <c r="Q285" s="68">
        <v>1299.9</v>
      </c>
      <c r="R285" s="69">
        <v>1299.9</v>
      </c>
      <c r="S285" s="82">
        <v>1200.15</v>
      </c>
      <c r="T285" s="9"/>
      <c r="U285" s="64">
        <v>1238</v>
      </c>
      <c r="V285" s="25">
        <v>1238</v>
      </c>
      <c r="W285" s="80">
        <v>1143</v>
      </c>
    </row>
    <row r="286" spans="1:23" ht="22.5" customHeight="1">
      <c r="A286" s="193"/>
      <c r="B286" s="217" t="s">
        <v>388</v>
      </c>
      <c r="C286" s="217"/>
      <c r="D286" s="217"/>
      <c r="E286" s="217"/>
      <c r="F286" s="115"/>
      <c r="G286" s="115"/>
      <c r="H286" s="110"/>
      <c r="I286" s="95"/>
      <c r="J286" s="96"/>
      <c r="K286" s="97"/>
      <c r="M286" s="95"/>
      <c r="N286" s="96"/>
      <c r="O286" s="97"/>
      <c r="Q286" s="95"/>
      <c r="R286" s="96"/>
      <c r="S286" s="97"/>
      <c r="T286" s="9"/>
      <c r="U286" s="98"/>
      <c r="V286" s="99"/>
      <c r="W286" s="100"/>
    </row>
    <row r="287" spans="1:23" ht="22.5" customHeight="1">
      <c r="A287" s="193"/>
      <c r="B287" s="191"/>
      <c r="C287" s="191"/>
      <c r="D287" s="191"/>
      <c r="E287" s="191"/>
      <c r="F287" s="115"/>
      <c r="G287" s="115"/>
      <c r="H287" s="110"/>
      <c r="I287" s="95"/>
      <c r="J287" s="96"/>
      <c r="K287" s="97"/>
      <c r="M287" s="95"/>
      <c r="N287" s="96"/>
      <c r="O287" s="97"/>
      <c r="Q287" s="95"/>
      <c r="R287" s="96"/>
      <c r="S287" s="97"/>
      <c r="T287" s="9"/>
      <c r="U287" s="98"/>
      <c r="V287" s="99"/>
      <c r="W287" s="100"/>
    </row>
    <row r="288" spans="1:8" ht="22.5" customHeight="1" thickBot="1">
      <c r="A288" s="111"/>
      <c r="B288" s="111"/>
      <c r="C288" s="111" t="s">
        <v>385</v>
      </c>
      <c r="D288" s="192"/>
      <c r="E288" s="192"/>
      <c r="F288" s="111"/>
      <c r="G288" s="110"/>
      <c r="H288" s="110"/>
    </row>
    <row r="289" spans="1:23" ht="22.5" customHeight="1">
      <c r="A289" s="185"/>
      <c r="B289" s="185"/>
      <c r="C289" s="185" t="s">
        <v>378</v>
      </c>
      <c r="D289" s="198">
        <f>ROUNDDOWN(I289,0)</f>
        <v>1320</v>
      </c>
      <c r="E289" s="199">
        <f>ROUNDDOWN(J289,1)</f>
        <v>1320</v>
      </c>
      <c r="F289" s="186" t="s">
        <v>12</v>
      </c>
      <c r="G289" s="186"/>
      <c r="H289" s="110"/>
      <c r="I289" s="47">
        <f aca="true" t="shared" si="90" ref="I289:K290">SUM(U289*1.1)</f>
        <v>1320</v>
      </c>
      <c r="J289" s="51">
        <f t="shared" si="90"/>
        <v>1320</v>
      </c>
      <c r="K289" s="81">
        <f t="shared" si="90"/>
        <v>1152.8000000000002</v>
      </c>
      <c r="M289" s="47">
        <v>1296</v>
      </c>
      <c r="N289" s="51">
        <v>1296</v>
      </c>
      <c r="O289" s="81">
        <v>1131.84</v>
      </c>
      <c r="Q289" s="47">
        <v>1260</v>
      </c>
      <c r="R289" s="51">
        <v>1260</v>
      </c>
      <c r="S289" s="81">
        <v>1100.4</v>
      </c>
      <c r="T289" s="9"/>
      <c r="U289" s="19">
        <v>1200</v>
      </c>
      <c r="V289" s="15">
        <v>1200</v>
      </c>
      <c r="W289" s="75">
        <v>1048</v>
      </c>
    </row>
    <row r="290" spans="1:23" ht="22.5" customHeight="1" thickBot="1">
      <c r="A290" s="157"/>
      <c r="B290" s="157"/>
      <c r="C290" s="141" t="s">
        <v>379</v>
      </c>
      <c r="D290" s="200">
        <v>1050</v>
      </c>
      <c r="E290" s="201">
        <v>1050</v>
      </c>
      <c r="F290" s="144" t="s">
        <v>12</v>
      </c>
      <c r="G290" s="144"/>
      <c r="H290" s="110"/>
      <c r="I290" s="68">
        <f t="shared" si="90"/>
        <v>1048.3000000000002</v>
      </c>
      <c r="J290" s="69">
        <f t="shared" si="90"/>
        <v>1048.3000000000002</v>
      </c>
      <c r="K290" s="82">
        <f t="shared" si="90"/>
        <v>891.0000000000001</v>
      </c>
      <c r="M290" s="68">
        <v>1029.24</v>
      </c>
      <c r="N290" s="69">
        <v>1029.24</v>
      </c>
      <c r="O290" s="82">
        <v>874.8</v>
      </c>
      <c r="Q290" s="68">
        <v>1000.65</v>
      </c>
      <c r="R290" s="69">
        <v>1000.65</v>
      </c>
      <c r="S290" s="82">
        <v>850.5</v>
      </c>
      <c r="T290" s="9"/>
      <c r="U290" s="73">
        <v>953</v>
      </c>
      <c r="V290" s="74">
        <v>953</v>
      </c>
      <c r="W290" s="32">
        <v>810</v>
      </c>
    </row>
    <row r="291" spans="2:5" ht="14.25">
      <c r="B291" s="58"/>
      <c r="C291" s="58"/>
      <c r="D291" s="58"/>
      <c r="E291" s="58"/>
    </row>
    <row r="65528" ht="14.25">
      <c r="E65528" s="1">
        <f>SUM(E1:E65527)</f>
        <v>3340792.1</v>
      </c>
    </row>
  </sheetData>
  <sheetProtection/>
  <mergeCells count="35">
    <mergeCell ref="B282:E282"/>
    <mergeCell ref="E281:G281"/>
    <mergeCell ref="F264:G264"/>
    <mergeCell ref="F265:G265"/>
    <mergeCell ref="B286:E286"/>
    <mergeCell ref="B281:D281"/>
    <mergeCell ref="F266:G266"/>
    <mergeCell ref="C2:E2"/>
    <mergeCell ref="F250:G250"/>
    <mergeCell ref="F251:G251"/>
    <mergeCell ref="F252:G252"/>
    <mergeCell ref="F254:G254"/>
    <mergeCell ref="F259:G259"/>
    <mergeCell ref="F2:H2"/>
    <mergeCell ref="F192:G192"/>
    <mergeCell ref="F193:G193"/>
    <mergeCell ref="F194:G194"/>
    <mergeCell ref="F263:G263"/>
    <mergeCell ref="F261:G261"/>
    <mergeCell ref="F256:G256"/>
    <mergeCell ref="F253:G253"/>
    <mergeCell ref="F249:G249"/>
    <mergeCell ref="F255:G255"/>
    <mergeCell ref="F257:G257"/>
    <mergeCell ref="F260:G260"/>
    <mergeCell ref="F258:G258"/>
    <mergeCell ref="F262:G262"/>
    <mergeCell ref="F201:G201"/>
    <mergeCell ref="F203:G203"/>
    <mergeCell ref="F195:G195"/>
    <mergeCell ref="F196:G196"/>
    <mergeCell ref="F197:G197"/>
    <mergeCell ref="F198:G198"/>
    <mergeCell ref="F199:G199"/>
    <mergeCell ref="F200:G200"/>
  </mergeCells>
  <printOptions/>
  <pageMargins left="0.5905511811023623" right="0.5905511811023623" top="0.9448818897637796" bottom="0.984251968503937" header="0.8267716535433072" footer="0.5118110236220472"/>
  <pageSetup fitToHeight="0" fitToWidth="1" horizontalDpi="600" verticalDpi="600" orientation="portrait" paperSize="9" scale="71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全国警備業協会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全国警備業協会</dc:creator>
  <cp:keywords/>
  <dc:description/>
  <cp:lastModifiedBy>pcuser020</cp:lastModifiedBy>
  <cp:lastPrinted>2020-06-03T00:45:52Z</cp:lastPrinted>
  <dcterms:created xsi:type="dcterms:W3CDTF">2000-02-28T08:36:09Z</dcterms:created>
  <dcterms:modified xsi:type="dcterms:W3CDTF">2020-06-05T00:36:26Z</dcterms:modified>
  <cp:category/>
  <cp:version/>
  <cp:contentType/>
  <cp:contentStatus/>
</cp:coreProperties>
</file>