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台帳" sheetId="1" r:id="rId1"/>
    <sheet name="教材注文書" sheetId="2" r:id="rId2"/>
  </sheets>
  <definedNames>
    <definedName name="_xlnm.Print_Area" localSheetId="1">'教材注文書'!$B$1:$G$28</definedName>
    <definedName name="_xlnm.Print_Area" localSheetId="0">'台帳'!$A$1:$F$281</definedName>
    <definedName name="_xlnm.Print_Titles" localSheetId="1">'教材注文書'!$1:$14</definedName>
    <definedName name="_xlnm.Print_Titles" localSheetId="0">'台帳'!$3:$3</definedName>
  </definedNames>
  <calcPr fullCalcOnLoad="1"/>
</workbook>
</file>

<file path=xl/sharedStrings.xml><?xml version="1.0" encoding="utf-8"?>
<sst xmlns="http://schemas.openxmlformats.org/spreadsheetml/2006/main" count="500" uniqueCount="439">
  <si>
    <t>法</t>
  </si>
  <si>
    <t>労</t>
  </si>
  <si>
    <t>令</t>
  </si>
  <si>
    <t>協</t>
  </si>
  <si>
    <t>全</t>
  </si>
  <si>
    <t>警</t>
  </si>
  <si>
    <t>京</t>
  </si>
  <si>
    <t>　</t>
  </si>
  <si>
    <t>　　◎お申し込みの際、なるべく冊数をまとめてご注文下さい。</t>
  </si>
  <si>
    <t>加盟員価格</t>
  </si>
  <si>
    <t>数　量</t>
  </si>
  <si>
    <t>ｺｰﾄﾞ</t>
  </si>
  <si>
    <t>ｺｰﾄﾞ</t>
  </si>
  <si>
    <t>会社名</t>
  </si>
  <si>
    <t>連絡先</t>
  </si>
  <si>
    <t>担当者</t>
  </si>
  <si>
    <t>一般価格</t>
  </si>
  <si>
    <t>協会価格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</si>
  <si>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</si>
  <si>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</si>
  <si>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</si>
  <si>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</si>
  <si>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</si>
  <si>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</si>
  <si>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</si>
  <si>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</si>
  <si>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</si>
  <si>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</si>
  <si>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</si>
  <si>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</si>
  <si>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506-1</t>
  </si>
  <si>
    <t>506-2</t>
  </si>
  <si>
    <t>の</t>
  </si>
  <si>
    <t>他</t>
  </si>
  <si>
    <t>　</t>
  </si>
  <si>
    <t>小　計</t>
  </si>
  <si>
    <t>品　　　　　名</t>
  </si>
  <si>
    <t>合計</t>
  </si>
  <si>
    <t>送料</t>
  </si>
  <si>
    <t>北海道</t>
  </si>
  <si>
    <t>青森県</t>
  </si>
  <si>
    <t>岩手県</t>
  </si>
  <si>
    <t>宮城県</t>
  </si>
  <si>
    <t>秋田県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</si>
  <si>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</si>
  <si>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</si>
  <si>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</si>
  <si>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</si>
  <si>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</si>
  <si>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</si>
  <si>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</si>
  <si>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</si>
  <si>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</si>
  <si>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</si>
  <si>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</si>
  <si>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</si>
  <si>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</si>
  <si>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</si>
  <si>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</si>
  <si>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</si>
  <si>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</si>
  <si>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</si>
  <si>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</si>
  <si>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</si>
  <si>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</si>
  <si>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</si>
  <si>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</si>
  <si>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</si>
  <si>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</si>
  <si>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</si>
  <si>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</si>
  <si>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</si>
  <si>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</si>
  <si>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</si>
  <si>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</si>
  <si>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</si>
  <si>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</si>
  <si>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</si>
  <si>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</si>
  <si>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ラ</t>
  </si>
  <si>
    <t>イ</t>
  </si>
  <si>
    <t>ト</t>
  </si>
  <si>
    <t>Ｔ</t>
  </si>
  <si>
    <t>花</t>
  </si>
  <si>
    <t>書</t>
  </si>
  <si>
    <t>　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</si>
  <si>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</si>
  <si>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</si>
  <si>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</si>
  <si>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</si>
  <si>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</si>
  <si>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</si>
  <si>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</si>
  <si>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</si>
  <si>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</si>
  <si>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</si>
  <si>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</si>
  <si>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</si>
  <si>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サ</t>
  </si>
  <si>
    <t>ン</t>
  </si>
  <si>
    <t>ワ</t>
  </si>
  <si>
    <t>そ</t>
  </si>
  <si>
    <t>平成   年　　月　　日</t>
  </si>
  <si>
    <t>〒</t>
  </si>
  <si>
    <t>立</t>
  </si>
  <si>
    <t>雑踏警備業務の手引</t>
  </si>
  <si>
    <t>機械警備業務の手引</t>
  </si>
  <si>
    <t>身辺警備業務の手引</t>
  </si>
  <si>
    <t>警備手帳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</si>
  <si>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</si>
  <si>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</si>
  <si>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</si>
  <si>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</si>
  <si>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</si>
  <si>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</si>
  <si>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</si>
  <si>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</si>
  <si>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</si>
  <si>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</si>
  <si>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</si>
  <si>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</si>
  <si>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「３５周年記念　警備業の歩み」</t>
  </si>
  <si>
    <t>security eye 特集</t>
  </si>
  <si>
    <t>セキュリティタイム用バインダー</t>
  </si>
  <si>
    <t>ネクタイピン（七宝）女性用</t>
  </si>
  <si>
    <t>ネクタイピン（銀）　 男性用</t>
  </si>
  <si>
    <t>ネクタイピン（銀）　 女性用</t>
  </si>
  <si>
    <t>ネクタイピン（金）　 男性用</t>
  </si>
  <si>
    <t>ネクタイピン（金）　 女性用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</si>
  <si>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</si>
  <si>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</si>
  <si>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</si>
  <si>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</si>
  <si>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</si>
  <si>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</si>
  <si>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</si>
  <si>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 xml:space="preserve"> Ｈ１８年版　ビジュアルデータ　</t>
  </si>
  <si>
    <t>Q&amp;A パート労働者の雇用管理</t>
  </si>
  <si>
    <t>男女雇用機会均等法便覧</t>
  </si>
  <si>
    <t>改正パートタイム労働法便覧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</si>
  <si>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</si>
  <si>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</si>
  <si>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</si>
  <si>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</si>
  <si>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</si>
  <si>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</si>
  <si>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</si>
  <si>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常駐警備巡回要領初級編ＶＴＲ(1巻）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</si>
  <si>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</si>
  <si>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</si>
  <si>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</si>
  <si>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</si>
  <si>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</si>
  <si>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</si>
  <si>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</si>
  <si>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</si>
  <si>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</si>
  <si>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</si>
  <si>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</si>
  <si>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</si>
  <si>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</si>
  <si>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</si>
  <si>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</si>
  <si>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</si>
  <si>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</si>
  <si>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</si>
  <si>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</si>
  <si>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</si>
  <si>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</si>
  <si>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</si>
  <si>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</si>
  <si>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</si>
  <si>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</si>
  <si>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</si>
  <si>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</si>
  <si>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</si>
  <si>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</si>
  <si>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</si>
  <si>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R</t>
  </si>
  <si>
    <t>「ＫＤべんり君」法定備付版　（加盟員注文分）</t>
  </si>
  <si>
    <t>「ＫＤべんり君」法定備付版　（会員外注文分）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</si>
  <si>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</si>
  <si>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</si>
  <si>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</si>
  <si>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</si>
  <si>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</si>
  <si>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</si>
  <si>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</si>
  <si>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「簡単ホームページ開設サービス」</t>
  </si>
  <si>
    <t>「簡単ＨＰ開設・管理費用」２年目のみ</t>
  </si>
  <si>
    <t>おくづけ</t>
  </si>
  <si>
    <t>1-1警備業関係用語集</t>
  </si>
  <si>
    <t>2-1　最新　警備保障契約の解説</t>
  </si>
  <si>
    <t>1-1 重大交通事故現場30事例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</si>
  <si>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</si>
  <si>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</si>
  <si>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</si>
  <si>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警備員教育教本(機械編）　新訂版</t>
  </si>
  <si>
    <t>1-1 効果的営業活動</t>
  </si>
  <si>
    <t>2-1 実践的交通誘導警備業務</t>
  </si>
  <si>
    <t>1-1「刺股操作要領」　冊子　</t>
  </si>
  <si>
    <t>新版　災害警備　三訂版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</si>
  <si>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</si>
  <si>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</si>
  <si>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</si>
  <si>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</si>
  <si>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</si>
  <si>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H元.3.10</t>
  </si>
  <si>
    <t>加除式</t>
  </si>
  <si>
    <t>1-1「小楯・大楯操作要領」　冊子　</t>
  </si>
  <si>
    <t>507-2</t>
  </si>
  <si>
    <t>4-1 雑踏警備業務の手引(上級）</t>
  </si>
  <si>
    <t>改訂版　携帯用確認の手引き　</t>
  </si>
  <si>
    <t>衛生管理者試験必勝問題集</t>
  </si>
  <si>
    <t>伸びる組織のための人事・賃金基礎講座　</t>
  </si>
  <si>
    <t>128A</t>
  </si>
  <si>
    <t>道路使用許可申請マニュアル　</t>
  </si>
  <si>
    <t>1-2 警 戒 杖 術</t>
  </si>
  <si>
    <t>1-1 セキュリティ・コンサルタント演習問題集</t>
  </si>
  <si>
    <t>セキュリティ・コンサルタントバッジ（ＳＣ）</t>
  </si>
  <si>
    <t>「実践危機管理」国民保護訓練マニュアル</t>
  </si>
  <si>
    <t>〔改訂版〕公用文用字用語の要点</t>
  </si>
  <si>
    <t>132A</t>
  </si>
  <si>
    <t>3-1 貴重品・核燃料運搬１級模擬問題集250</t>
  </si>
  <si>
    <t>セキュリティ・コンサルタントDVD(全１巻)</t>
  </si>
  <si>
    <t>くらしの防災知識</t>
  </si>
  <si>
    <t>2-1指導責任者(指導者用）教本Ⅰ（基本編）</t>
  </si>
  <si>
    <t>2-1指導責任者(指導者用）教本Ⅱ（１号業務）</t>
  </si>
  <si>
    <t>2-1指導責任者(指導者用）教本Ⅱ（２号業務）</t>
  </si>
  <si>
    <t>2-1指導責任者(指導者用）教本Ⅱ（３号業務）</t>
  </si>
  <si>
    <t>2-1指導責任者(指導者用）教本Ⅱ（４号業務）</t>
  </si>
  <si>
    <t>4-1 指導教育責任者問題集(３号業務)</t>
  </si>
  <si>
    <t>ピンバッジ AJSSA (ﾌﾞﾙｰ)</t>
  </si>
  <si>
    <t>ピンバッジ AJSSA (ｸﾞﾘｰﾝ)</t>
  </si>
  <si>
    <t>ピンバッジ AJSSA (ｴﾝｼﾞ)</t>
  </si>
  <si>
    <t>わかりやすい改正労働者派遣法の解説</t>
  </si>
  <si>
    <t>1-1 警備員のための護身術(教本)</t>
  </si>
  <si>
    <t>1-1 警備員のための護身術(DVD)</t>
  </si>
  <si>
    <t>1-1 警備員のための護身術(セット)</t>
  </si>
  <si>
    <t>1-1 施設警備業務におけるﾌﾟｰﾙ監視業務</t>
  </si>
  <si>
    <t>国際テロリズム１０１問　[第二版]</t>
  </si>
  <si>
    <t>クリップマーカー</t>
  </si>
  <si>
    <t>グリーンマーカー(ﾎﾜｲﾄ)</t>
  </si>
  <si>
    <t>グリーンマーカー(ﾌﾞﾙｰ)</t>
  </si>
  <si>
    <t>グリーンマーカー(ｴﾝｼﾞ)</t>
  </si>
  <si>
    <t>グリーンマーカー(ｵﾚﾝｼﾞ)</t>
  </si>
  <si>
    <t>245-1</t>
  </si>
  <si>
    <t>246-1</t>
  </si>
  <si>
    <t>247-1</t>
  </si>
  <si>
    <t>248-1</t>
  </si>
  <si>
    <t>クリップ・マーカーセット(ﾎﾜｲﾄ)</t>
  </si>
  <si>
    <t>クリップ・マーカーセット(ﾌﾞﾙｰ)</t>
  </si>
  <si>
    <t>クリップ・マーカーセット(ｴﾝｼﾞ)</t>
  </si>
  <si>
    <t>クリップ・マーカーセット(ｵﾚﾝｼﾞ)</t>
  </si>
  <si>
    <t>ア</t>
  </si>
  <si>
    <t>グ</t>
  </si>
  <si>
    <t>ル</t>
  </si>
  <si>
    <t>SECURITY HANDBOOK</t>
  </si>
  <si>
    <t>4-1 雑踏警備業務１級模擬問題集</t>
  </si>
  <si>
    <t>６５歳定年制実現のための人事・賃金制度</t>
  </si>
  <si>
    <t>刑事司法制度改革解説「改訂第２版」</t>
  </si>
  <si>
    <t>教 　育 　教 　材 　価 　格　 表　(８％用)</t>
  </si>
  <si>
    <t>2-1交通誘導警備業務の手引</t>
  </si>
  <si>
    <t>セキュリティタイム（         月号）</t>
  </si>
  <si>
    <t>セキュリティタイム（１年購読）</t>
  </si>
  <si>
    <t>東</t>
  </si>
  <si>
    <t>公用文作成の要点と文例</t>
  </si>
  <si>
    <t>警備手帳　社名入れ　(型・印刷代)  100冊以上</t>
  </si>
  <si>
    <t>警備手帳　社名入れ　(金文字印刷代)　100冊以上</t>
  </si>
  <si>
    <t>2-1施設警備業務の手引</t>
  </si>
  <si>
    <t>働</t>
  </si>
  <si>
    <t>点数制度の実務　七訂版</t>
  </si>
  <si>
    <t>1-2 実践的護身術</t>
  </si>
  <si>
    <t>９５型　ﾌﾟﾛｼﾞｪｸﾀｰ用ｽｸﾘｰﾝ(ジェットブラック)</t>
  </si>
  <si>
    <t>H26.9</t>
  </si>
  <si>
    <t>2-1保安警備業務の手引</t>
  </si>
  <si>
    <t>屋外型イベント安全ノート</t>
  </si>
  <si>
    <t>6-1 警備員教育教本(交通編）　新訂版</t>
  </si>
  <si>
    <t>房</t>
  </si>
  <si>
    <t>Ｈ27．5</t>
  </si>
  <si>
    <t>「マイナンバー10のポイント」(冊子)</t>
  </si>
  <si>
    <t>衛生管理者試験過去問題集（第７集）</t>
  </si>
  <si>
    <t>AJSSA　クリアファイル</t>
  </si>
  <si>
    <t>「10のｽﾃｯﾌで理解！企業のためのﾏｲﾅﾝﾊﾞｰ実務」</t>
  </si>
  <si>
    <t>AJSSA　ネック・ｽトラップ</t>
  </si>
  <si>
    <t>AJSSA　キャップ（ｺﾝ･ﾒｯｼｭ）</t>
  </si>
  <si>
    <t>常習万引・集団窃盗未然防止国際サミット報告書</t>
  </si>
  <si>
    <t>警備業における外国人対応ハンドブック</t>
  </si>
  <si>
    <t>冷感スカーフ(ﾏｼﾞｸｰﾙ) ネイビー</t>
  </si>
  <si>
    <t>冷感スカーフ(ﾏｼﾞｸｰﾙ) ライトブルー</t>
  </si>
  <si>
    <t>冷感スカーフ(ﾏｼﾞｸｰﾙ) ピンク</t>
  </si>
  <si>
    <t>冷感スカーフ(ﾏｼﾞｸｰﾙ) 迷彩</t>
  </si>
  <si>
    <t>Ｈ28．5</t>
  </si>
  <si>
    <t>冷感スカーフ(ﾏｼﾞｸｰﾙ)  ４色  　500本以上</t>
  </si>
  <si>
    <t>冷感スカーフ(ﾏｼﾞｸｰﾙ)  ４色　1000本以上</t>
  </si>
  <si>
    <t>Ｈ28．6</t>
  </si>
  <si>
    <t>危機管理と警備業</t>
  </si>
  <si>
    <t>2-1 実践的教育技法</t>
  </si>
  <si>
    <t>精</t>
  </si>
  <si>
    <t>文</t>
  </si>
  <si>
    <t>堂</t>
  </si>
  <si>
    <t>印</t>
  </si>
  <si>
    <t>刷</t>
  </si>
  <si>
    <t>V</t>
  </si>
  <si>
    <t>Ｈ28．11</t>
  </si>
  <si>
    <t>警備員　安全・健康ポケットブック</t>
  </si>
  <si>
    <t>8-1 警備員教育教本(施設編）　新訂版</t>
  </si>
  <si>
    <t>2-1 セキュリティ・コンサルタント講習教本［第１巻］</t>
  </si>
  <si>
    <t>2-1 セキュリティ・コンサルタント講習教本［第２巻］</t>
  </si>
  <si>
    <t>4-1 セキュリティ・プランナー講習教本［第１巻］</t>
  </si>
  <si>
    <t>4-1 セキュリティ・プランナー講習教本［第２巻］</t>
  </si>
  <si>
    <t>2.5 警備業関係基本書式CD-ROM　Ver.2.5</t>
  </si>
  <si>
    <t>ネクタイピン（銀）2015　</t>
  </si>
  <si>
    <t>ネクタイピン（金）2015　</t>
  </si>
  <si>
    <t xml:space="preserve"> Ｈ２９年版生活安全小六法　</t>
  </si>
  <si>
    <t>６訂版　駐車監視員資格者必携</t>
  </si>
  <si>
    <t>11-1 交通誘導警備業務の手引(初級）</t>
  </si>
  <si>
    <t>3-1 事例研究による実践的施設警備業務</t>
  </si>
  <si>
    <t>4-1 交通誘導警備業務の手引(上級）</t>
  </si>
  <si>
    <t>4-1 交通誘導警備業務１級模擬問題集</t>
  </si>
  <si>
    <t>成</t>
  </si>
  <si>
    <t xml:space="preserve">      　　        品　　　　　　　名</t>
  </si>
  <si>
    <t>Ｈ29．7</t>
  </si>
  <si>
    <t>Ｈ29.7</t>
  </si>
  <si>
    <t>5-1 指導教育責任者問題集(４号業務)</t>
  </si>
  <si>
    <t xml:space="preserve">10-1 機械業務管理者講習教本　 </t>
  </si>
  <si>
    <t>3-1 セキュリティ・プランナー演習問題集</t>
  </si>
  <si>
    <t>D</t>
  </si>
  <si>
    <t>V</t>
  </si>
  <si>
    <t>D</t>
  </si>
  <si>
    <t>9-3 指導教育責任者講習教本Ⅱ（２号業務）</t>
  </si>
  <si>
    <t>8-1 指導教育責任者講習教本Ⅱ（４号業務）</t>
  </si>
  <si>
    <t>５訂2刷　図解道路交通法　</t>
  </si>
  <si>
    <t>平成３０年版三段対照式交通実務六法</t>
  </si>
  <si>
    <t>12-1 警備員教育教本(基本教育編）新訂版</t>
  </si>
  <si>
    <t>7-1 施設警備業務の手引(上級）</t>
  </si>
  <si>
    <t>セキュリティタイム（１１月労災特集号）</t>
  </si>
  <si>
    <t>1-1 施設警備業務２級模擬問題集(100問）</t>
  </si>
  <si>
    <t>10-1 指導教育責任者問題集(１号業務)</t>
  </si>
  <si>
    <t>4-1 雑踏警備業務の手引(初級）</t>
  </si>
  <si>
    <t>8-1 貴重品・核燃料運搬２級模擬問題集250</t>
  </si>
  <si>
    <t>18-1 交通誘導警備業務２級模擬問題集（200問）</t>
  </si>
  <si>
    <t>12-1 施設警備業務の手引(初級）</t>
  </si>
  <si>
    <t>13-1 施設警備業務２級模擬問題集（200問）</t>
  </si>
  <si>
    <t>12-1 警備業法の解説 (11訂12版)</t>
  </si>
  <si>
    <t>交通誘導警備業務２級DVD（全２巻）実技編</t>
  </si>
  <si>
    <t>交通誘導警備業務２級DVD（第１巻）実技編</t>
  </si>
  <si>
    <t>交通誘導警備業務２級DVD（第２巻）実技編</t>
  </si>
  <si>
    <t>雑踏警備業務２級DVD（全２巻）実技編</t>
  </si>
  <si>
    <t>雑踏警備業務２級DVD（第１巻）実技編</t>
  </si>
  <si>
    <t>雑踏警備業務２級DVD（第２巻）実技編</t>
  </si>
  <si>
    <t>施設警備業務２級ＤＶＤ（全２巻）実技編</t>
  </si>
  <si>
    <t>施設警備業務２級ＤＶＤ（第１巻）実技編</t>
  </si>
  <si>
    <t>施設警備業務２級ＤＶＤ（第２巻）実技編</t>
  </si>
  <si>
    <t>「警備業務２級共通編」DVD（１巻）実技編</t>
  </si>
  <si>
    <t>交通誘導警備業務１級DVD（全１巻）実技編</t>
  </si>
  <si>
    <t>雑踏警備業務１級DVD（全１巻）実技編</t>
  </si>
  <si>
    <t>施設警備業務１級ＤＶＤ（全１巻）改訂版 実技編</t>
  </si>
  <si>
    <t>警備業務共通編１級ＤＶＤ（全１巻）実技編</t>
  </si>
  <si>
    <t>1-1 特別講習教本　施設警備業務２級(全警協）</t>
  </si>
  <si>
    <t>15-1 指導教育責任者講習教本Ⅱ（１号業務）</t>
  </si>
  <si>
    <t>15-1指導教育責任者講習教本Ⅱ（３号業務）</t>
  </si>
  <si>
    <t xml:space="preserve">全訂版22刷 警備業法令集 </t>
  </si>
  <si>
    <t>11-1 雑踏警備業務２級模擬問題集</t>
  </si>
  <si>
    <t>１７訂2刷　道路交通法解説　</t>
  </si>
  <si>
    <t>平成３０年版 社会保険労務士受験マスターノート</t>
  </si>
  <si>
    <t>平成３０年版 労働・社会保険横断比較ノート</t>
  </si>
  <si>
    <t>H30.4</t>
  </si>
  <si>
    <t>Ｈ30.5</t>
  </si>
  <si>
    <t>AJSSA　Ｔシャツ（紺色)　Ｍ</t>
  </si>
  <si>
    <t>AJSSA　Ｔシャツ（紺色)　L</t>
  </si>
  <si>
    <t>AJSSA　Ｔシャツ（紺色)　LL</t>
  </si>
  <si>
    <t>AJSSA　Ｔシャツ（紺色)　3L</t>
  </si>
  <si>
    <t>AJSSA　Ｔシャツ（紺色)　4L</t>
  </si>
  <si>
    <t>〔注釈〕公用文用字用語辞典(第八版)</t>
  </si>
  <si>
    <t>普及版 道路交通法（H30.4施行分収録）</t>
  </si>
  <si>
    <t>交通小六法 平成３０年版</t>
  </si>
  <si>
    <t>労働総覧 平成３０年版</t>
  </si>
  <si>
    <t>12-1 指導教育責任者問題集(基本編)</t>
  </si>
  <si>
    <t>交換用アイスパック（3個セット）　</t>
  </si>
  <si>
    <t>補助ストラップ</t>
  </si>
  <si>
    <t>赤</t>
  </si>
  <si>
    <t>城</t>
  </si>
  <si>
    <t>工</t>
  </si>
  <si>
    <t>業</t>
  </si>
  <si>
    <t>AJSSA　ボタンダウンポロシャツ（紺色)　Ｍ</t>
  </si>
  <si>
    <t>AJSSA　ボタンダウンポロシャツ（紺色)　L</t>
  </si>
  <si>
    <t>AJSSA　ボタンダウンポロシャツ（紺色)　LL</t>
  </si>
  <si>
    <t>AJSSA　ボタンダウンポロシャツ（紺色)　3L</t>
  </si>
  <si>
    <t>AJSSA　ボタンダウンポロシャツ（紺色)　4L</t>
  </si>
  <si>
    <t>大</t>
  </si>
  <si>
    <t>アイスハーネス（ｱｲｽﾊﾟｯｸ3個付）ネイビー（S）</t>
  </si>
  <si>
    <t>アイスハーネス（ｱｲｽﾊﾟｯｸ3個付）ネイビー（M/L)</t>
  </si>
  <si>
    <t>アイスハーネス（ｱｲｽﾊﾟｯｸ3個付）ネイビー(LL/3L）</t>
  </si>
  <si>
    <t>アイスハーネス（ｱｲｽﾊﾟｯｸ3個付）ネイビー（XL)</t>
  </si>
  <si>
    <t>アイスハーネス（ｱｲｽﾊﾟｯｸ3個付）ブルー（S）</t>
  </si>
  <si>
    <t>アイスハーネス（ｱｲｽﾊﾟｯｸ3個付）ブルー（M/L)</t>
  </si>
  <si>
    <t>アイスハーネス（ｱｲｽﾊﾟｯｸ3個付）ブルー(LL/3L）</t>
  </si>
  <si>
    <t>アイスハーネス（ｱｲｽﾊﾟｯｸ3個付）ブルー（XL)</t>
  </si>
  <si>
    <t>アイスハーネス（ｱｲｽﾊﾟｯｸ3個付）グレー（S）</t>
  </si>
  <si>
    <t>アイスハーネス（ｱｲｽﾊﾟｯｸ3個付）グレー（M/L)</t>
  </si>
  <si>
    <t>アイスハーネス（ｱｲｽﾊﾟｯｸ3個付）グレー(LL/3L）</t>
  </si>
  <si>
    <t>アイスハーネス（ｱｲｽﾊﾟｯｸ3個付）グレー（XL)</t>
  </si>
  <si>
    <t>アイスハーネス（ｱｲｽﾊﾟｯｸ3個付）ブラック（S）</t>
  </si>
  <si>
    <t>アイスハーネス（ｱｲｽﾊﾟｯｸ3個付）ブラック（M/L)</t>
  </si>
  <si>
    <t>アイスハーネス（ｱｲｽﾊﾟｯｸ3個付）ブラック(LL/3L）</t>
  </si>
  <si>
    <t>アイスハーネス（ｱｲｽﾊﾟｯｸ3個付）ブラック（XL)</t>
  </si>
  <si>
    <t>11-1 指導教育責任者講習教本Ⅰ（基本編）</t>
  </si>
  <si>
    <t>1-2 交通誘導警備業務２級模擬問題集(100問）</t>
  </si>
  <si>
    <t>10-1 警備員必携 (B６判)</t>
  </si>
  <si>
    <t>Ｈ３０年版賃金センサス第１巻</t>
  </si>
  <si>
    <t>Ｈ３０年版賃金センサス第２巻</t>
  </si>
  <si>
    <t>Ｈ３０年版賃金センサス第３巻</t>
  </si>
  <si>
    <t>Ｈ３０年版賃金センサス第４巻</t>
  </si>
  <si>
    <t>5-1 機械管理者演習問題集（解説編付）</t>
  </si>
  <si>
    <t>平成３０年１１月５日現在 8%</t>
  </si>
  <si>
    <t>目指せ2級検定　交通警備員教育ＶＴＲ（全１巻）学科編</t>
  </si>
  <si>
    <t>目指せ2級検定　交通警備員教育ＤＶＤ（全１巻）学科編</t>
  </si>
  <si>
    <t>目指せ2級検定　雑踏警備員教育ＶＴＲ（全１巻）学科編</t>
  </si>
  <si>
    <t>目指せ2級検定　雑踏警備員教育ＤＶＤ（全１巻）学科編</t>
  </si>
  <si>
    <t>目指せ2級検定　施設警備員教育ＶＴＲ（全１巻）学科編</t>
  </si>
  <si>
    <t>目指せ2級検定　施設警備員教育ＤＶＤ（全１巻）学科編</t>
  </si>
  <si>
    <t>目指せ2級検定　警備員教育・共通編ＶＴＲ（全１巻）学科編</t>
  </si>
  <si>
    <t>目指せ2級検定　警備員教育・共通編ＤＶＤ（全１巻）学科編</t>
  </si>
  <si>
    <t>8-1 施設警備業務１級模擬問題集</t>
  </si>
  <si>
    <t>教　　材　　注　　文　　書</t>
  </si>
  <si>
    <t>　ＦＡＸ　087-862-9089</t>
  </si>
  <si>
    <t>（一社）香川県警備業協会　行</t>
  </si>
  <si>
    <t>住　所</t>
  </si>
  <si>
    <r>
      <t>　※　合計金額　</t>
    </r>
    <r>
      <rPr>
        <sz val="12"/>
        <rFont val="ＭＳ ゴシック"/>
        <family val="3"/>
      </rPr>
      <t>（税・送料込み)</t>
    </r>
  </si>
  <si>
    <t>※欄には、合計金額を記入しないでください。</t>
  </si>
  <si>
    <t>価格は、会員は加盟員価格、非会員は一般価格を記入してください。</t>
  </si>
  <si>
    <t>全警協が答える警備業法Ｑ＆Ａ</t>
  </si>
  <si>
    <r>
      <rPr>
        <sz val="14"/>
        <rFont val="ＭＳ Ｐゴシック"/>
        <family val="3"/>
      </rPr>
      <t>8-1 基本書式記載例集(七訂八版）付録付</t>
    </r>
    <r>
      <rPr>
        <sz val="14"/>
        <color indexed="10"/>
        <rFont val="ＭＳ Ｐゴシック"/>
        <family val="3"/>
      </rPr>
      <t>　</t>
    </r>
  </si>
  <si>
    <r>
      <rPr>
        <sz val="14"/>
        <color indexed="10"/>
        <rFont val="ＭＳ Ｐゴシック"/>
        <family val="3"/>
      </rPr>
      <t>１0-1</t>
    </r>
    <r>
      <rPr>
        <sz val="14"/>
        <rFont val="ＭＳ Ｐゴシック"/>
        <family val="3"/>
      </rPr>
      <t xml:space="preserve"> 指導教育責任者問題集(２号業務)</t>
    </r>
  </si>
  <si>
    <t>1-1ｲﾗｽﾄで学ぶ 「最近の労災事故からの教訓30」</t>
  </si>
  <si>
    <r>
      <rPr>
        <sz val="14"/>
        <color indexed="10"/>
        <rFont val="ＭＳ Ｐゴシック"/>
        <family val="3"/>
      </rPr>
      <t>2-1</t>
    </r>
    <r>
      <rPr>
        <sz val="14"/>
        <rFont val="ＭＳ Ｐゴシック"/>
        <family val="3"/>
      </rPr>
      <t xml:space="preserve"> 特別講習教本　交通誘導警備業務２級(全警協）</t>
    </r>
  </si>
  <si>
    <t>警備業実務必携　わかりやすい刑法</t>
  </si>
  <si>
    <t>警備業実務必携　わかりやすい憲法(人権)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</si>
</sst>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58" fontId="7" fillId="0" borderId="0" xfId="0" applyNumberFormat="1" applyFont="1" applyAlignment="1">
      <alignment/>
    </xf>
    <xf numFmtId="58" fontId="12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38" fontId="13" fillId="0" borderId="0" xfId="49" applyFont="1" applyBorder="1" applyAlignment="1">
      <alignment/>
    </xf>
    <xf numFmtId="6" fontId="9" fillId="0" borderId="0" xfId="58" applyFont="1" applyBorder="1" applyAlignment="1">
      <alignment/>
    </xf>
    <xf numFmtId="3" fontId="7" fillId="0" borderId="0" xfId="0" applyNumberFormat="1" applyFont="1" applyAlignment="1">
      <alignment/>
    </xf>
    <xf numFmtId="0" fontId="5" fillId="0" borderId="12" xfId="0" applyFont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33" borderId="17" xfId="0" applyFont="1" applyFill="1" applyBorder="1" applyAlignment="1">
      <alignment horizontal="right"/>
    </xf>
    <xf numFmtId="38" fontId="9" fillId="0" borderId="17" xfId="49" applyFont="1" applyBorder="1" applyAlignment="1">
      <alignment horizontal="right"/>
    </xf>
    <xf numFmtId="3" fontId="9" fillId="33" borderId="17" xfId="0" applyNumberFormat="1" applyFont="1" applyFill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13" fillId="33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7" fillId="33" borderId="18" xfId="0" applyFont="1" applyFill="1" applyBorder="1" applyAlignment="1">
      <alignment horizontal="right"/>
    </xf>
    <xf numFmtId="38" fontId="9" fillId="0" borderId="18" xfId="49" applyFont="1" applyBorder="1" applyAlignment="1">
      <alignment horizontal="right"/>
    </xf>
    <xf numFmtId="3" fontId="9" fillId="33" borderId="18" xfId="0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8" fontId="9" fillId="0" borderId="11" xfId="49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8" fontId="9" fillId="0" borderId="11" xfId="49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1" xfId="0" applyFont="1" applyBorder="1" applyAlignment="1">
      <alignment/>
    </xf>
    <xf numFmtId="57" fontId="0" fillId="0" borderId="19" xfId="0" applyNumberFormat="1" applyFont="1" applyBorder="1" applyAlignment="1">
      <alignment horizontal="center"/>
    </xf>
    <xf numFmtId="57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57" fontId="0" fillId="0" borderId="22" xfId="0" applyNumberFormat="1" applyFont="1" applyBorder="1" applyAlignment="1">
      <alignment horizontal="center"/>
    </xf>
    <xf numFmtId="57" fontId="0" fillId="35" borderId="19" xfId="0" applyNumberFormat="1" applyFont="1" applyFill="1" applyBorder="1" applyAlignment="1">
      <alignment horizontal="center"/>
    </xf>
    <xf numFmtId="57" fontId="0" fillId="0" borderId="2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23" xfId="0" applyNumberFormat="1" applyFont="1" applyBorder="1" applyAlignment="1">
      <alignment horizontal="center"/>
    </xf>
    <xf numFmtId="185" fontId="5" fillId="0" borderId="11" xfId="0" applyNumberFormat="1" applyFont="1" applyBorder="1" applyAlignment="1">
      <alignment horizontal="center"/>
    </xf>
    <xf numFmtId="185" fontId="5" fillId="0" borderId="0" xfId="0" applyNumberFormat="1" applyFont="1" applyAlignment="1">
      <alignment/>
    </xf>
    <xf numFmtId="185" fontId="0" fillId="0" borderId="24" xfId="0" applyNumberFormat="1" applyFont="1" applyBorder="1" applyAlignment="1">
      <alignment horizontal="center"/>
    </xf>
    <xf numFmtId="185" fontId="0" fillId="0" borderId="25" xfId="0" applyNumberFormat="1" applyBorder="1" applyAlignment="1">
      <alignment/>
    </xf>
    <xf numFmtId="185" fontId="4" fillId="0" borderId="17" xfId="0" applyNumberFormat="1" applyFont="1" applyBorder="1" applyAlignment="1">
      <alignment horizontal="right"/>
    </xf>
    <xf numFmtId="185" fontId="0" fillId="0" borderId="26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4" fillId="0" borderId="28" xfId="0" applyNumberFormat="1" applyFont="1" applyBorder="1" applyAlignment="1">
      <alignment horizontal="right"/>
    </xf>
    <xf numFmtId="185" fontId="4" fillId="35" borderId="17" xfId="0" applyNumberFormat="1" applyFont="1" applyFill="1" applyBorder="1" applyAlignment="1">
      <alignment horizontal="right"/>
    </xf>
    <xf numFmtId="185" fontId="4" fillId="0" borderId="17" xfId="0" applyNumberFormat="1" applyFont="1" applyFill="1" applyBorder="1" applyAlignment="1">
      <alignment horizontal="right"/>
    </xf>
    <xf numFmtId="185" fontId="4" fillId="0" borderId="28" xfId="0" applyNumberFormat="1" applyFont="1" applyBorder="1" applyAlignment="1">
      <alignment/>
    </xf>
    <xf numFmtId="185" fontId="4" fillId="0" borderId="17" xfId="0" applyNumberFormat="1" applyFont="1" applyBorder="1" applyAlignment="1">
      <alignment/>
    </xf>
    <xf numFmtId="185" fontId="4" fillId="0" borderId="18" xfId="0" applyNumberFormat="1" applyFont="1" applyBorder="1" applyAlignment="1">
      <alignment horizontal="right"/>
    </xf>
    <xf numFmtId="185" fontId="4" fillId="0" borderId="29" xfId="0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4" fillId="0" borderId="31" xfId="0" applyNumberFormat="1" applyFont="1" applyBorder="1" applyAlignment="1">
      <alignment horizontal="right"/>
    </xf>
    <xf numFmtId="185" fontId="4" fillId="0" borderId="17" xfId="0" applyNumberFormat="1" applyFont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right"/>
    </xf>
    <xf numFmtId="185" fontId="4" fillId="35" borderId="18" xfId="0" applyNumberFormat="1" applyFont="1" applyFill="1" applyBorder="1" applyAlignment="1">
      <alignment horizontal="right"/>
    </xf>
    <xf numFmtId="185" fontId="4" fillId="35" borderId="30" xfId="0" applyNumberFormat="1" applyFont="1" applyFill="1" applyBorder="1" applyAlignment="1">
      <alignment horizontal="right"/>
    </xf>
    <xf numFmtId="185" fontId="4" fillId="0" borderId="31" xfId="0" applyNumberFormat="1" applyFont="1" applyBorder="1" applyAlignment="1">
      <alignment/>
    </xf>
    <xf numFmtId="185" fontId="4" fillId="0" borderId="25" xfId="0" applyNumberFormat="1" applyFont="1" applyBorder="1" applyAlignment="1">
      <alignment horizontal="right"/>
    </xf>
    <xf numFmtId="185" fontId="0" fillId="0" borderId="0" xfId="0" applyNumberFormat="1" applyBorder="1" applyAlignment="1">
      <alignment/>
    </xf>
    <xf numFmtId="185" fontId="4" fillId="0" borderId="30" xfId="0" applyNumberFormat="1" applyFont="1" applyBorder="1" applyAlignment="1">
      <alignment/>
    </xf>
    <xf numFmtId="185" fontId="4" fillId="0" borderId="29" xfId="0" applyNumberFormat="1" applyFont="1" applyBorder="1" applyAlignment="1">
      <alignment/>
    </xf>
    <xf numFmtId="185" fontId="4" fillId="0" borderId="25" xfId="0" applyNumberFormat="1" applyFont="1" applyBorder="1" applyAlignment="1">
      <alignment/>
    </xf>
    <xf numFmtId="185" fontId="4" fillId="35" borderId="28" xfId="0" applyNumberFormat="1" applyFont="1" applyFill="1" applyBorder="1" applyAlignment="1">
      <alignment horizontal="right"/>
    </xf>
    <xf numFmtId="185" fontId="4" fillId="35" borderId="28" xfId="0" applyNumberFormat="1" applyFont="1" applyFill="1" applyBorder="1" applyAlignment="1">
      <alignment/>
    </xf>
    <xf numFmtId="185" fontId="6" fillId="0" borderId="30" xfId="0" applyNumberFormat="1" applyFont="1" applyBorder="1" applyAlignment="1">
      <alignment horizontal="center"/>
    </xf>
    <xf numFmtId="185" fontId="4" fillId="0" borderId="27" xfId="0" applyNumberFormat="1" applyFont="1" applyBorder="1" applyAlignment="1">
      <alignment horizontal="right"/>
    </xf>
    <xf numFmtId="185" fontId="4" fillId="0" borderId="32" xfId="0" applyNumberFormat="1" applyFont="1" applyBorder="1" applyAlignment="1">
      <alignment horizontal="right"/>
    </xf>
    <xf numFmtId="57" fontId="0" fillId="0" borderId="0" xfId="0" applyNumberFormat="1" applyFont="1" applyBorder="1" applyAlignment="1">
      <alignment horizontal="center"/>
    </xf>
    <xf numFmtId="5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57" fontId="0" fillId="3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185" fontId="0" fillId="0" borderId="18" xfId="0" applyNumberFormat="1" applyBorder="1" applyAlignment="1">
      <alignment/>
    </xf>
    <xf numFmtId="185" fontId="0" fillId="36" borderId="17" xfId="0" applyNumberFormat="1" applyFill="1" applyBorder="1" applyAlignment="1">
      <alignment/>
    </xf>
    <xf numFmtId="185" fontId="4" fillId="36" borderId="17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186" fontId="0" fillId="0" borderId="17" xfId="0" applyNumberFormat="1" applyBorder="1" applyAlignment="1">
      <alignment/>
    </xf>
    <xf numFmtId="185" fontId="0" fillId="34" borderId="12" xfId="0" applyNumberFormat="1" applyFill="1" applyBorder="1" applyAlignment="1">
      <alignment/>
    </xf>
    <xf numFmtId="187" fontId="0" fillId="0" borderId="12" xfId="0" applyNumberFormat="1" applyBorder="1" applyAlignment="1">
      <alignment/>
    </xf>
    <xf numFmtId="186" fontId="0" fillId="0" borderId="18" xfId="0" applyNumberFormat="1" applyBorder="1" applyAlignment="1">
      <alignment/>
    </xf>
    <xf numFmtId="185" fontId="0" fillId="0" borderId="33" xfId="0" applyNumberFormat="1" applyBorder="1" applyAlignment="1">
      <alignment/>
    </xf>
    <xf numFmtId="185" fontId="0" fillId="0" borderId="34" xfId="0" applyNumberFormat="1" applyBorder="1" applyAlignment="1">
      <alignment/>
    </xf>
    <xf numFmtId="57" fontId="0" fillId="0" borderId="35" xfId="0" applyNumberFormat="1" applyFont="1" applyBorder="1" applyAlignment="1">
      <alignment horizontal="center"/>
    </xf>
    <xf numFmtId="185" fontId="0" fillId="0" borderId="30" xfId="0" applyNumberFormat="1" applyBorder="1" applyAlignment="1">
      <alignment/>
    </xf>
    <xf numFmtId="185" fontId="4" fillId="0" borderId="16" xfId="0" applyNumberFormat="1" applyFont="1" applyBorder="1" applyAlignment="1">
      <alignment horizontal="right"/>
    </xf>
    <xf numFmtId="57" fontId="56" fillId="0" borderId="0" xfId="0" applyNumberFormat="1" applyFont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57" fontId="0" fillId="0" borderId="36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56" fillId="0" borderId="0" xfId="0" applyFont="1" applyAlignment="1">
      <alignment/>
    </xf>
    <xf numFmtId="57" fontId="56" fillId="0" borderId="19" xfId="0" applyNumberFormat="1" applyFont="1" applyBorder="1" applyAlignment="1">
      <alignment horizontal="center"/>
    </xf>
    <xf numFmtId="57" fontId="56" fillId="0" borderId="2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3" fontId="18" fillId="0" borderId="27" xfId="0" applyNumberFormat="1" applyFont="1" applyBorder="1" applyAlignment="1">
      <alignment horizontal="right"/>
    </xf>
    <xf numFmtId="3" fontId="18" fillId="35" borderId="27" xfId="0" applyNumberFormat="1" applyFont="1" applyFill="1" applyBorder="1" applyAlignment="1">
      <alignment horizontal="right"/>
    </xf>
    <xf numFmtId="3" fontId="18" fillId="35" borderId="33" xfId="0" applyNumberFormat="1" applyFont="1" applyFill="1" applyBorder="1" applyAlignment="1">
      <alignment horizontal="right"/>
    </xf>
    <xf numFmtId="3" fontId="18" fillId="0" borderId="37" xfId="0" applyNumberFormat="1" applyFont="1" applyBorder="1" applyAlignment="1">
      <alignment horizontal="right"/>
    </xf>
    <xf numFmtId="3" fontId="18" fillId="35" borderId="25" xfId="0" applyNumberFormat="1" applyFont="1" applyFill="1" applyBorder="1" applyAlignment="1">
      <alignment horizontal="right"/>
    </xf>
    <xf numFmtId="3" fontId="18" fillId="35" borderId="37" xfId="0" applyNumberFormat="1" applyFont="1" applyFill="1" applyBorder="1" applyAlignment="1">
      <alignment horizontal="right"/>
    </xf>
    <xf numFmtId="3" fontId="18" fillId="35" borderId="28" xfId="0" applyNumberFormat="1" applyFont="1" applyFill="1" applyBorder="1" applyAlignment="1">
      <alignment horizontal="right"/>
    </xf>
    <xf numFmtId="3" fontId="18" fillId="35" borderId="29" xfId="0" applyNumberFormat="1" applyFont="1" applyFill="1" applyBorder="1" applyAlignment="1">
      <alignment horizontal="right"/>
    </xf>
    <xf numFmtId="3" fontId="18" fillId="0" borderId="33" xfId="0" applyNumberFormat="1" applyFont="1" applyBorder="1" applyAlignment="1">
      <alignment horizontal="right"/>
    </xf>
    <xf numFmtId="3" fontId="18" fillId="35" borderId="17" xfId="0" applyNumberFormat="1" applyFont="1" applyFill="1" applyBorder="1" applyAlignment="1">
      <alignment horizontal="right"/>
    </xf>
    <xf numFmtId="3" fontId="18" fillId="35" borderId="32" xfId="0" applyNumberFormat="1" applyFont="1" applyFill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35" borderId="16" xfId="0" applyFont="1" applyFill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35" borderId="30" xfId="0" applyFont="1" applyFill="1" applyBorder="1" applyAlignment="1">
      <alignment vertical="top"/>
    </xf>
    <xf numFmtId="0" fontId="4" fillId="35" borderId="30" xfId="0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4" fillId="0" borderId="3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35" borderId="39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4" fillId="0" borderId="0" xfId="0" applyFont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16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35" borderId="30" xfId="0" applyFont="1" applyFill="1" applyBorder="1" applyAlignment="1">
      <alignment shrinkToFit="1"/>
    </xf>
    <xf numFmtId="0" fontId="4" fillId="35" borderId="30" xfId="0" applyFont="1" applyFill="1" applyBorder="1" applyAlignment="1">
      <alignment horizontal="right" shrinkToFit="1"/>
    </xf>
    <xf numFmtId="0" fontId="4" fillId="0" borderId="16" xfId="0" applyFont="1" applyBorder="1" applyAlignment="1">
      <alignment horizontal="right" shrinkToFit="1"/>
    </xf>
    <xf numFmtId="0" fontId="4" fillId="0" borderId="38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28" xfId="0" applyFont="1" applyBorder="1" applyAlignment="1">
      <alignment shrinkToFit="1"/>
    </xf>
    <xf numFmtId="0" fontId="4" fillId="35" borderId="31" xfId="0" applyFont="1" applyFill="1" applyBorder="1" applyAlignment="1">
      <alignment shrinkToFit="1"/>
    </xf>
    <xf numFmtId="0" fontId="4" fillId="0" borderId="30" xfId="0" applyFont="1" applyBorder="1" applyAlignment="1">
      <alignment horizontal="right" shrinkToFit="1"/>
    </xf>
    <xf numFmtId="0" fontId="4" fillId="0" borderId="28" xfId="0" applyFont="1" applyBorder="1" applyAlignment="1">
      <alignment horizontal="right" shrinkToFit="1"/>
    </xf>
    <xf numFmtId="0" fontId="4" fillId="0" borderId="30" xfId="0" applyFont="1" applyFill="1" applyBorder="1" applyAlignment="1">
      <alignment horizontal="right" shrinkToFit="1"/>
    </xf>
    <xf numFmtId="0" fontId="4" fillId="0" borderId="31" xfId="0" applyFont="1" applyBorder="1" applyAlignment="1">
      <alignment horizontal="right" shrinkToFit="1"/>
    </xf>
    <xf numFmtId="0" fontId="4" fillId="0" borderId="23" xfId="0" applyFont="1" applyBorder="1" applyAlignment="1">
      <alignment shrinkToFit="1"/>
    </xf>
    <xf numFmtId="0" fontId="4" fillId="0" borderId="30" xfId="0" applyFont="1" applyFill="1" applyBorder="1" applyAlignment="1">
      <alignment shrinkToFit="1"/>
    </xf>
    <xf numFmtId="0" fontId="4" fillId="0" borderId="40" xfId="0" applyFont="1" applyBorder="1" applyAlignment="1">
      <alignment shrinkToFit="1"/>
    </xf>
    <xf numFmtId="0" fontId="4" fillId="0" borderId="41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5" fillId="0" borderId="43" xfId="0" applyFont="1" applyBorder="1" applyAlignment="1">
      <alignment horizontal="center"/>
    </xf>
    <xf numFmtId="3" fontId="18" fillId="0" borderId="29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right"/>
    </xf>
    <xf numFmtId="3" fontId="18" fillId="0" borderId="3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7" fillId="0" borderId="44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81" fontId="9" fillId="0" borderId="46" xfId="58" applyNumberFormat="1" applyFont="1" applyBorder="1" applyAlignment="1">
      <alignment horizontal="center" vertical="center"/>
    </xf>
    <xf numFmtId="181" fontId="9" fillId="0" borderId="43" xfId="58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80" fontId="9" fillId="33" borderId="13" xfId="0" applyNumberFormat="1" applyFont="1" applyFill="1" applyBorder="1" applyAlignment="1">
      <alignment horizontal="right" vertical="center"/>
    </xf>
    <xf numFmtId="180" fontId="9" fillId="33" borderId="14" xfId="0" applyNumberFormat="1" applyFont="1" applyFill="1" applyBorder="1" applyAlignment="1">
      <alignment horizontal="right" vertical="center"/>
    </xf>
    <xf numFmtId="180" fontId="9" fillId="33" borderId="4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57" fillId="0" borderId="28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58" fillId="0" borderId="2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O65523"/>
  <sheetViews>
    <sheetView tabSelected="1" workbookViewId="0" topLeftCell="A1">
      <selection activeCell="C159" sqref="C1:C16384"/>
    </sheetView>
  </sheetViews>
  <sheetFormatPr defaultColWidth="9.00390625" defaultRowHeight="13.5"/>
  <cols>
    <col min="1" max="1" width="3.375" style="179" customWidth="1"/>
    <col min="2" max="2" width="6.375" style="205" customWidth="1"/>
    <col min="3" max="3" width="58.875" style="249" customWidth="1"/>
    <col min="4" max="5" width="11.625" style="166" customWidth="1"/>
    <col min="6" max="6" width="11.625" style="107" customWidth="1"/>
    <col min="7" max="7" width="9.25390625" style="55" hidden="1" customWidth="1"/>
    <col min="8" max="8" width="16.00390625" style="55" hidden="1" customWidth="1"/>
    <col min="9" max="9" width="10.50390625" style="0" hidden="1" customWidth="1"/>
    <col min="10" max="10" width="11.00390625" style="0" hidden="1" customWidth="1"/>
    <col min="11" max="11" width="9.00390625" style="0" hidden="1" customWidth="1"/>
    <col min="12" max="12" width="11.00390625" style="0" hidden="1" customWidth="1"/>
    <col min="13" max="13" width="10.50390625" style="35" hidden="1" customWidth="1"/>
    <col min="14" max="14" width="10.50390625" style="0" hidden="1" customWidth="1"/>
    <col min="15" max="15" width="9.00390625" style="0" hidden="1" customWidth="1"/>
    <col min="16" max="16" width="11.00390625" style="0" hidden="1" customWidth="1"/>
    <col min="17" max="18" width="9.50390625" style="0" hidden="1" customWidth="1"/>
    <col min="19" max="19" width="9.00390625" style="0" customWidth="1"/>
  </cols>
  <sheetData>
    <row r="2" spans="1:5" ht="18" thickBot="1">
      <c r="A2" s="167"/>
      <c r="B2" s="183"/>
      <c r="C2" s="211" t="s">
        <v>261</v>
      </c>
      <c r="D2" s="211"/>
      <c r="E2" s="211"/>
    </row>
    <row r="3" spans="1:18" s="3" customFormat="1" ht="18" thickBot="1">
      <c r="A3" s="168"/>
      <c r="B3" s="184" t="s">
        <v>11</v>
      </c>
      <c r="C3" s="228" t="s">
        <v>321</v>
      </c>
      <c r="D3" s="4" t="s">
        <v>9</v>
      </c>
      <c r="E3" s="4" t="s">
        <v>16</v>
      </c>
      <c r="F3" s="206" t="s">
        <v>190</v>
      </c>
      <c r="G3" s="36"/>
      <c r="H3" s="68" t="s">
        <v>9</v>
      </c>
      <c r="I3" s="119" t="s">
        <v>16</v>
      </c>
      <c r="J3" s="71" t="s">
        <v>17</v>
      </c>
      <c r="L3" s="70" t="s">
        <v>9</v>
      </c>
      <c r="M3" s="71" t="s">
        <v>16</v>
      </c>
      <c r="N3" s="71" t="s">
        <v>17</v>
      </c>
      <c r="O3" s="72"/>
      <c r="P3" s="73" t="s">
        <v>9</v>
      </c>
      <c r="Q3" s="71" t="s">
        <v>16</v>
      </c>
      <c r="R3" s="71" t="s">
        <v>17</v>
      </c>
    </row>
    <row r="4" spans="1:18" ht="18.75">
      <c r="A4" s="169"/>
      <c r="B4" s="185">
        <v>120</v>
      </c>
      <c r="C4" s="139" t="s">
        <v>407</v>
      </c>
      <c r="D4" s="148">
        <f>ROUNDDOWN(H4,0)</f>
        <v>1944</v>
      </c>
      <c r="E4" s="162">
        <f>ROUNDDOWN(I4,0)</f>
        <v>2160</v>
      </c>
      <c r="F4" s="60">
        <v>43271</v>
      </c>
      <c r="G4" s="105"/>
      <c r="H4" s="112">
        <f>SUM(P4*1.08)</f>
        <v>1944.0000000000002</v>
      </c>
      <c r="I4" s="120">
        <f>SUM(Q4*1.08)</f>
        <v>2160</v>
      </c>
      <c r="J4" s="122">
        <f>SUM(R4*1.08)</f>
        <v>1771.2</v>
      </c>
      <c r="L4" s="74">
        <v>1890</v>
      </c>
      <c r="M4" s="75">
        <v>2100</v>
      </c>
      <c r="N4" s="75">
        <v>1722</v>
      </c>
      <c r="O4" s="69"/>
      <c r="P4" s="76">
        <f>SUM(L4/1.05)</f>
        <v>1800</v>
      </c>
      <c r="Q4" s="77">
        <f>SUM(M4/1.05)</f>
        <v>2000</v>
      </c>
      <c r="R4" s="77">
        <f>SUM(N4/1.05)</f>
        <v>1640</v>
      </c>
    </row>
    <row r="5" spans="1:18" ht="18.75">
      <c r="A5" s="169"/>
      <c r="B5" s="185">
        <v>121</v>
      </c>
      <c r="C5" s="139" t="s">
        <v>360</v>
      </c>
      <c r="D5" s="148">
        <f aca="true" t="shared" si="0" ref="D5:D22">ROUNDDOWN(H5,0)</f>
        <v>1555</v>
      </c>
      <c r="E5" s="162">
        <f aca="true" t="shared" si="1" ref="E5:E54">ROUNDDOWN(I5,0)</f>
        <v>1728</v>
      </c>
      <c r="F5" s="59">
        <v>43157</v>
      </c>
      <c r="G5" s="105"/>
      <c r="H5" s="112">
        <f aca="true" t="shared" si="2" ref="H5:H59">SUM(P5*1.08)</f>
        <v>1555.2</v>
      </c>
      <c r="I5" s="120">
        <f aca="true" t="shared" si="3" ref="I5:I59">SUM(Q5*1.08)</f>
        <v>1728</v>
      </c>
      <c r="J5" s="122">
        <f aca="true" t="shared" si="4" ref="J5:J59">SUM(R5*1.08)</f>
        <v>1417.3714285714286</v>
      </c>
      <c r="L5" s="78">
        <v>1512</v>
      </c>
      <c r="M5" s="75">
        <v>1680</v>
      </c>
      <c r="N5" s="75">
        <v>1378</v>
      </c>
      <c r="O5" s="69"/>
      <c r="P5" s="79">
        <f aca="true" t="shared" si="5" ref="P5:P59">SUM(L5/1.05)</f>
        <v>1440</v>
      </c>
      <c r="Q5" s="77">
        <f aca="true" t="shared" si="6" ref="Q5:Q59">SUM(M5/1.05)</f>
        <v>1600</v>
      </c>
      <c r="R5" s="77">
        <f aca="true" t="shared" si="7" ref="R5:R59">SUM(N5/1.05)</f>
        <v>1312.3809523809523</v>
      </c>
    </row>
    <row r="6" spans="1:18" ht="18.75">
      <c r="A6" s="169"/>
      <c r="B6" s="185">
        <v>122</v>
      </c>
      <c r="C6" s="139" t="s">
        <v>330</v>
      </c>
      <c r="D6" s="148">
        <f t="shared" si="0"/>
        <v>1555</v>
      </c>
      <c r="E6" s="162">
        <f t="shared" si="1"/>
        <v>1728</v>
      </c>
      <c r="F6" s="59">
        <v>42985</v>
      </c>
      <c r="G6" s="105"/>
      <c r="H6" s="112">
        <f t="shared" si="2"/>
        <v>1555.2</v>
      </c>
      <c r="I6" s="120">
        <f t="shared" si="3"/>
        <v>1728</v>
      </c>
      <c r="J6" s="122">
        <f t="shared" si="4"/>
        <v>1417.3714285714286</v>
      </c>
      <c r="L6" s="78">
        <v>1512</v>
      </c>
      <c r="M6" s="75">
        <v>1680</v>
      </c>
      <c r="N6" s="75">
        <v>1378</v>
      </c>
      <c r="O6" s="69"/>
      <c r="P6" s="79">
        <f t="shared" si="5"/>
        <v>1440</v>
      </c>
      <c r="Q6" s="77">
        <f t="shared" si="6"/>
        <v>1600</v>
      </c>
      <c r="R6" s="77">
        <f t="shared" si="7"/>
        <v>1312.3809523809523</v>
      </c>
    </row>
    <row r="7" spans="1:18" ht="18.75">
      <c r="A7" s="169" t="s">
        <v>265</v>
      </c>
      <c r="B7" s="185">
        <v>123</v>
      </c>
      <c r="C7" s="139" t="s">
        <v>361</v>
      </c>
      <c r="D7" s="148">
        <f t="shared" si="0"/>
        <v>1555</v>
      </c>
      <c r="E7" s="162">
        <f t="shared" si="1"/>
        <v>1728</v>
      </c>
      <c r="F7" s="59">
        <v>43160</v>
      </c>
      <c r="G7" s="105"/>
      <c r="H7" s="112">
        <f t="shared" si="2"/>
        <v>1555.2</v>
      </c>
      <c r="I7" s="120">
        <f t="shared" si="3"/>
        <v>1728</v>
      </c>
      <c r="J7" s="122">
        <f t="shared" si="4"/>
        <v>1417.3714285714286</v>
      </c>
      <c r="L7" s="78">
        <v>1512</v>
      </c>
      <c r="M7" s="75">
        <v>1680</v>
      </c>
      <c r="N7" s="75">
        <v>1378</v>
      </c>
      <c r="O7" s="69"/>
      <c r="P7" s="79">
        <f t="shared" si="5"/>
        <v>1440</v>
      </c>
      <c r="Q7" s="77">
        <f t="shared" si="6"/>
        <v>1600</v>
      </c>
      <c r="R7" s="77">
        <f t="shared" si="7"/>
        <v>1312.3809523809523</v>
      </c>
    </row>
    <row r="8" spans="1:18" ht="18.75">
      <c r="A8" s="169"/>
      <c r="B8" s="186">
        <v>124</v>
      </c>
      <c r="C8" s="139" t="s">
        <v>331</v>
      </c>
      <c r="D8" s="148">
        <f t="shared" si="0"/>
        <v>1555</v>
      </c>
      <c r="E8" s="162">
        <f t="shared" si="1"/>
        <v>1728</v>
      </c>
      <c r="F8" s="59">
        <v>42836</v>
      </c>
      <c r="G8" s="106"/>
      <c r="H8" s="112">
        <f t="shared" si="2"/>
        <v>1555.2</v>
      </c>
      <c r="I8" s="120">
        <f t="shared" si="3"/>
        <v>1728</v>
      </c>
      <c r="J8" s="122">
        <f t="shared" si="4"/>
        <v>1417.3714285714286</v>
      </c>
      <c r="L8" s="78">
        <v>1512</v>
      </c>
      <c r="M8" s="75">
        <v>1680</v>
      </c>
      <c r="N8" s="75">
        <v>1378</v>
      </c>
      <c r="O8" s="69"/>
      <c r="P8" s="79">
        <f t="shared" si="5"/>
        <v>1440</v>
      </c>
      <c r="Q8" s="77">
        <f t="shared" si="6"/>
        <v>1600</v>
      </c>
      <c r="R8" s="77">
        <f t="shared" si="7"/>
        <v>1312.3809523809523</v>
      </c>
    </row>
    <row r="9" spans="1:18" ht="18.75">
      <c r="A9" s="169"/>
      <c r="B9" s="186">
        <v>102</v>
      </c>
      <c r="C9" s="142" t="s">
        <v>325</v>
      </c>
      <c r="D9" s="148">
        <f t="shared" si="0"/>
        <v>1836</v>
      </c>
      <c r="E9" s="162">
        <f t="shared" si="1"/>
        <v>1944</v>
      </c>
      <c r="F9" s="59">
        <v>42959</v>
      </c>
      <c r="G9" s="106"/>
      <c r="H9" s="112">
        <f t="shared" si="2"/>
        <v>1836.0000000000002</v>
      </c>
      <c r="I9" s="120">
        <f t="shared" si="3"/>
        <v>1944.0000000000002</v>
      </c>
      <c r="J9" s="122">
        <f t="shared" si="4"/>
        <v>1728</v>
      </c>
      <c r="L9" s="78">
        <v>1785</v>
      </c>
      <c r="M9" s="80">
        <v>1890</v>
      </c>
      <c r="N9" s="80">
        <v>1680</v>
      </c>
      <c r="O9" s="69"/>
      <c r="P9" s="79">
        <f t="shared" si="5"/>
        <v>1700</v>
      </c>
      <c r="Q9" s="77">
        <f t="shared" si="6"/>
        <v>1800</v>
      </c>
      <c r="R9" s="77">
        <f t="shared" si="7"/>
        <v>1600</v>
      </c>
    </row>
    <row r="10" spans="1:18" ht="18.75">
      <c r="A10" s="169"/>
      <c r="B10" s="186">
        <v>103</v>
      </c>
      <c r="C10" s="139" t="s">
        <v>362</v>
      </c>
      <c r="D10" s="148">
        <f t="shared" si="0"/>
        <v>2052</v>
      </c>
      <c r="E10" s="162">
        <f t="shared" si="1"/>
        <v>2268</v>
      </c>
      <c r="F10" s="59">
        <v>43169</v>
      </c>
      <c r="G10" s="105"/>
      <c r="H10" s="112">
        <f t="shared" si="2"/>
        <v>2052</v>
      </c>
      <c r="I10" s="120">
        <f t="shared" si="3"/>
        <v>2268</v>
      </c>
      <c r="J10" s="122">
        <f t="shared" si="4"/>
        <v>1836.0000000000002</v>
      </c>
      <c r="L10" s="78">
        <v>1995</v>
      </c>
      <c r="M10" s="75">
        <v>2205</v>
      </c>
      <c r="N10" s="80">
        <v>1785</v>
      </c>
      <c r="O10" s="69"/>
      <c r="P10" s="79">
        <f t="shared" si="5"/>
        <v>1900</v>
      </c>
      <c r="Q10" s="77">
        <f t="shared" si="6"/>
        <v>2100</v>
      </c>
      <c r="R10" s="77">
        <f t="shared" si="7"/>
        <v>1700</v>
      </c>
    </row>
    <row r="11" spans="1:18" ht="18.75">
      <c r="A11" s="169" t="s">
        <v>6</v>
      </c>
      <c r="B11" s="186">
        <v>104</v>
      </c>
      <c r="C11" s="139" t="s">
        <v>191</v>
      </c>
      <c r="D11" s="149">
        <f>ROUNDDOWN(H11,-1)</f>
        <v>1510</v>
      </c>
      <c r="E11" s="162">
        <f t="shared" si="1"/>
        <v>1728</v>
      </c>
      <c r="F11" s="59">
        <v>39629</v>
      </c>
      <c r="G11" s="105"/>
      <c r="H11" s="112">
        <f t="shared" si="2"/>
        <v>1512</v>
      </c>
      <c r="I11" s="120">
        <f t="shared" si="3"/>
        <v>1728</v>
      </c>
      <c r="J11" s="122">
        <f t="shared" si="4"/>
        <v>1296</v>
      </c>
      <c r="L11" s="78">
        <v>1470</v>
      </c>
      <c r="M11" s="75">
        <v>1680</v>
      </c>
      <c r="N11" s="80">
        <v>1260</v>
      </c>
      <c r="O11" s="69"/>
      <c r="P11" s="79">
        <f t="shared" si="5"/>
        <v>1400</v>
      </c>
      <c r="Q11" s="77">
        <f t="shared" si="6"/>
        <v>1600</v>
      </c>
      <c r="R11" s="77">
        <f t="shared" si="7"/>
        <v>1200</v>
      </c>
    </row>
    <row r="12" spans="1:18" ht="18.75">
      <c r="A12" s="169"/>
      <c r="B12" s="186">
        <v>105</v>
      </c>
      <c r="C12" s="138" t="s">
        <v>332</v>
      </c>
      <c r="D12" s="149">
        <f t="shared" si="0"/>
        <v>2430</v>
      </c>
      <c r="E12" s="162">
        <f t="shared" si="1"/>
        <v>2700</v>
      </c>
      <c r="F12" s="59">
        <v>43009</v>
      </c>
      <c r="G12" s="105"/>
      <c r="H12" s="112">
        <f t="shared" si="2"/>
        <v>2430.514285714286</v>
      </c>
      <c r="I12" s="120">
        <f t="shared" si="3"/>
        <v>2700</v>
      </c>
      <c r="J12" s="122">
        <f t="shared" si="4"/>
        <v>2295.7714285714287</v>
      </c>
      <c r="L12" s="78">
        <v>2363</v>
      </c>
      <c r="M12" s="75">
        <v>2625</v>
      </c>
      <c r="N12" s="75">
        <v>2232</v>
      </c>
      <c r="O12" s="69"/>
      <c r="P12" s="79">
        <f t="shared" si="5"/>
        <v>2250.4761904761904</v>
      </c>
      <c r="Q12" s="77">
        <f t="shared" si="6"/>
        <v>2500</v>
      </c>
      <c r="R12" s="77">
        <f t="shared" si="7"/>
        <v>2125.714285714286</v>
      </c>
    </row>
    <row r="13" spans="1:18" ht="18.75">
      <c r="A13" s="169"/>
      <c r="B13" s="187">
        <v>108</v>
      </c>
      <c r="C13" s="139" t="s">
        <v>192</v>
      </c>
      <c r="D13" s="149">
        <f>ROUNDDOWN(H13,-1)</f>
        <v>5340</v>
      </c>
      <c r="E13" s="162">
        <f t="shared" si="1"/>
        <v>5658</v>
      </c>
      <c r="F13" s="59">
        <v>39716</v>
      </c>
      <c r="G13" s="106"/>
      <c r="H13" s="112">
        <f t="shared" si="2"/>
        <v>5348.571428571428</v>
      </c>
      <c r="I13" s="120">
        <f t="shared" si="3"/>
        <v>5658.171428571429</v>
      </c>
      <c r="J13" s="122">
        <f t="shared" si="4"/>
        <v>5076</v>
      </c>
      <c r="L13" s="78">
        <v>5200</v>
      </c>
      <c r="M13" s="81">
        <v>5501</v>
      </c>
      <c r="N13" s="81">
        <v>4935</v>
      </c>
      <c r="O13" s="69"/>
      <c r="P13" s="79">
        <f t="shared" si="5"/>
        <v>4952.380952380952</v>
      </c>
      <c r="Q13" s="77">
        <f t="shared" si="6"/>
        <v>5239.047619047619</v>
      </c>
      <c r="R13" s="77">
        <f t="shared" si="7"/>
        <v>4700</v>
      </c>
    </row>
    <row r="14" spans="1:18" ht="18.75">
      <c r="A14" s="169"/>
      <c r="B14" s="185">
        <v>109</v>
      </c>
      <c r="C14" s="138" t="s">
        <v>333</v>
      </c>
      <c r="D14" s="149">
        <f t="shared" si="0"/>
        <v>4082</v>
      </c>
      <c r="E14" s="162">
        <f t="shared" si="1"/>
        <v>4536</v>
      </c>
      <c r="F14" s="59">
        <v>43074</v>
      </c>
      <c r="G14" s="105"/>
      <c r="H14" s="112">
        <f t="shared" si="2"/>
        <v>4082.4</v>
      </c>
      <c r="I14" s="120">
        <f t="shared" si="3"/>
        <v>4536</v>
      </c>
      <c r="J14" s="122">
        <f t="shared" si="4"/>
        <v>3856.114285714286</v>
      </c>
      <c r="L14" s="78">
        <v>3969</v>
      </c>
      <c r="M14" s="82">
        <v>4410</v>
      </c>
      <c r="N14" s="82">
        <v>3749</v>
      </c>
      <c r="O14" s="69"/>
      <c r="P14" s="79">
        <f t="shared" si="5"/>
        <v>3780</v>
      </c>
      <c r="Q14" s="77">
        <f t="shared" si="6"/>
        <v>4200</v>
      </c>
      <c r="R14" s="77">
        <f t="shared" si="7"/>
        <v>3570.4761904761904</v>
      </c>
    </row>
    <row r="15" spans="1:18" ht="18.75">
      <c r="A15" s="169" t="s">
        <v>0</v>
      </c>
      <c r="B15" s="185">
        <v>110</v>
      </c>
      <c r="C15" s="138" t="s">
        <v>364</v>
      </c>
      <c r="D15" s="149">
        <f t="shared" si="0"/>
        <v>4471</v>
      </c>
      <c r="E15" s="162">
        <f t="shared" si="1"/>
        <v>4968</v>
      </c>
      <c r="F15" s="59">
        <v>43195</v>
      </c>
      <c r="G15" s="106"/>
      <c r="H15" s="112">
        <f t="shared" si="2"/>
        <v>4471.200000000001</v>
      </c>
      <c r="I15" s="120">
        <f t="shared" si="3"/>
        <v>4968</v>
      </c>
      <c r="J15" s="122">
        <f t="shared" si="4"/>
        <v>4222.285714285714</v>
      </c>
      <c r="L15" s="78">
        <v>4347</v>
      </c>
      <c r="M15" s="75">
        <v>4830</v>
      </c>
      <c r="N15" s="75">
        <v>4105</v>
      </c>
      <c r="O15" s="69"/>
      <c r="P15" s="79">
        <f t="shared" si="5"/>
        <v>4140</v>
      </c>
      <c r="Q15" s="77">
        <f t="shared" si="6"/>
        <v>4600</v>
      </c>
      <c r="R15" s="77">
        <f t="shared" si="7"/>
        <v>3909.523809523809</v>
      </c>
    </row>
    <row r="16" spans="1:18" ht="18.75">
      <c r="A16" s="169"/>
      <c r="B16" s="185">
        <v>111</v>
      </c>
      <c r="C16" s="138" t="s">
        <v>314</v>
      </c>
      <c r="D16" s="149">
        <v>3888</v>
      </c>
      <c r="E16" s="157">
        <v>4320</v>
      </c>
      <c r="F16" s="66">
        <v>42870</v>
      </c>
      <c r="G16" s="105"/>
      <c r="H16" s="112">
        <f t="shared" si="2"/>
        <v>4566.857142857143</v>
      </c>
      <c r="I16" s="120">
        <f t="shared" si="3"/>
        <v>5076</v>
      </c>
      <c r="J16" s="122">
        <f t="shared" si="4"/>
        <v>4314.857142857143</v>
      </c>
      <c r="L16" s="78">
        <v>4440</v>
      </c>
      <c r="M16" s="75">
        <v>4935</v>
      </c>
      <c r="N16" s="75">
        <v>4195</v>
      </c>
      <c r="O16" s="69"/>
      <c r="P16" s="79">
        <f t="shared" si="5"/>
        <v>4228.571428571428</v>
      </c>
      <c r="Q16" s="77">
        <f t="shared" si="6"/>
        <v>4700</v>
      </c>
      <c r="R16" s="77">
        <f t="shared" si="7"/>
        <v>3995.238095238095</v>
      </c>
    </row>
    <row r="17" spans="1:18" ht="18.75">
      <c r="A17" s="169"/>
      <c r="B17" s="185">
        <v>112</v>
      </c>
      <c r="C17" s="138" t="s">
        <v>432</v>
      </c>
      <c r="D17" s="149">
        <v>648</v>
      </c>
      <c r="E17" s="157">
        <v>1080</v>
      </c>
      <c r="F17" s="66">
        <v>42461</v>
      </c>
      <c r="G17" s="105"/>
      <c r="H17" s="112"/>
      <c r="I17" s="120"/>
      <c r="J17" s="122"/>
      <c r="L17" s="78"/>
      <c r="M17" s="75"/>
      <c r="N17" s="75"/>
      <c r="O17" s="69"/>
      <c r="P17" s="79"/>
      <c r="Q17" s="77"/>
      <c r="R17" s="77">
        <v>500</v>
      </c>
    </row>
    <row r="18" spans="1:18" ht="18.75">
      <c r="A18" s="169"/>
      <c r="B18" s="185">
        <v>114</v>
      </c>
      <c r="C18" s="138" t="s">
        <v>217</v>
      </c>
      <c r="D18" s="149">
        <f>ROUNDDOWN(H18,-1)</f>
        <v>820</v>
      </c>
      <c r="E18" s="162">
        <f t="shared" si="1"/>
        <v>1028</v>
      </c>
      <c r="F18" s="59">
        <v>38113</v>
      </c>
      <c r="G18" s="106"/>
      <c r="H18" s="112">
        <f t="shared" si="2"/>
        <v>822.8571428571429</v>
      </c>
      <c r="I18" s="120">
        <f t="shared" si="3"/>
        <v>1028.5714285714284</v>
      </c>
      <c r="J18" s="122">
        <f t="shared" si="4"/>
        <v>720</v>
      </c>
      <c r="L18" s="78">
        <v>800</v>
      </c>
      <c r="M18" s="75">
        <v>1000</v>
      </c>
      <c r="N18" s="75">
        <v>700</v>
      </c>
      <c r="O18" s="69"/>
      <c r="P18" s="79">
        <f t="shared" si="5"/>
        <v>761.9047619047619</v>
      </c>
      <c r="Q18" s="77">
        <f t="shared" si="6"/>
        <v>952.3809523809523</v>
      </c>
      <c r="R18" s="77">
        <f t="shared" si="7"/>
        <v>666.6666666666666</v>
      </c>
    </row>
    <row r="19" spans="1:18" ht="18.75">
      <c r="A19" s="169"/>
      <c r="B19" s="186">
        <v>115</v>
      </c>
      <c r="C19" s="142" t="s">
        <v>216</v>
      </c>
      <c r="D19" s="149">
        <f t="shared" si="0"/>
        <v>2332</v>
      </c>
      <c r="E19" s="162">
        <f t="shared" si="1"/>
        <v>2592</v>
      </c>
      <c r="F19" s="59">
        <v>40811</v>
      </c>
      <c r="G19" s="105"/>
      <c r="H19" s="112">
        <f t="shared" si="2"/>
        <v>2332.8</v>
      </c>
      <c r="I19" s="120">
        <f t="shared" si="3"/>
        <v>2592</v>
      </c>
      <c r="J19" s="122">
        <f t="shared" si="4"/>
        <v>2203.2000000000003</v>
      </c>
      <c r="L19" s="78">
        <v>2268</v>
      </c>
      <c r="M19" s="80">
        <v>2520</v>
      </c>
      <c r="N19" s="83">
        <v>2142</v>
      </c>
      <c r="O19" s="69"/>
      <c r="P19" s="79">
        <f t="shared" si="5"/>
        <v>2160</v>
      </c>
      <c r="Q19" s="77">
        <f t="shared" si="6"/>
        <v>2400</v>
      </c>
      <c r="R19" s="77">
        <f t="shared" si="7"/>
        <v>2040</v>
      </c>
    </row>
    <row r="20" spans="1:18" ht="18.75">
      <c r="A20" s="169" t="s">
        <v>2</v>
      </c>
      <c r="B20" s="186">
        <v>116</v>
      </c>
      <c r="C20" s="142" t="s">
        <v>272</v>
      </c>
      <c r="D20" s="149">
        <f>ROUNDDOWN(H20,-1)</f>
        <v>1080</v>
      </c>
      <c r="E20" s="162">
        <f t="shared" si="1"/>
        <v>1337</v>
      </c>
      <c r="F20" s="59">
        <v>41720</v>
      </c>
      <c r="G20" s="106"/>
      <c r="H20" s="112">
        <f t="shared" si="2"/>
        <v>1080</v>
      </c>
      <c r="I20" s="120">
        <f t="shared" si="3"/>
        <v>1337.142857142857</v>
      </c>
      <c r="J20" s="122">
        <f t="shared" si="4"/>
        <v>925.7142857142858</v>
      </c>
      <c r="L20" s="78">
        <v>1050</v>
      </c>
      <c r="M20" s="80">
        <v>1300</v>
      </c>
      <c r="N20" s="83">
        <v>900</v>
      </c>
      <c r="O20" s="69"/>
      <c r="P20" s="79">
        <f t="shared" si="5"/>
        <v>1000</v>
      </c>
      <c r="Q20" s="77">
        <f t="shared" si="6"/>
        <v>1238.095238095238</v>
      </c>
      <c r="R20" s="77">
        <f t="shared" si="7"/>
        <v>857.1428571428571</v>
      </c>
    </row>
    <row r="21" spans="1:18" ht="18.75">
      <c r="A21" s="169"/>
      <c r="B21" s="186">
        <v>118</v>
      </c>
      <c r="C21" s="142" t="s">
        <v>287</v>
      </c>
      <c r="D21" s="149">
        <v>1250</v>
      </c>
      <c r="E21" s="162">
        <v>1944</v>
      </c>
      <c r="F21" s="66">
        <v>42475</v>
      </c>
      <c r="G21" s="106"/>
      <c r="H21" s="112"/>
      <c r="I21" s="120"/>
      <c r="J21" s="122"/>
      <c r="L21" s="78"/>
      <c r="M21" s="80"/>
      <c r="N21" s="83"/>
      <c r="O21" s="69"/>
      <c r="P21" s="79"/>
      <c r="Q21" s="77"/>
      <c r="R21" s="77">
        <v>1000</v>
      </c>
    </row>
    <row r="22" spans="1:18" ht="18.75">
      <c r="A22" s="169"/>
      <c r="B22" s="186">
        <v>125</v>
      </c>
      <c r="C22" s="139" t="s">
        <v>212</v>
      </c>
      <c r="D22" s="149">
        <f t="shared" si="0"/>
        <v>1542</v>
      </c>
      <c r="E22" s="162">
        <f t="shared" si="1"/>
        <v>1620</v>
      </c>
      <c r="F22" s="59">
        <v>42906</v>
      </c>
      <c r="G22" s="105"/>
      <c r="H22" s="112">
        <f t="shared" si="2"/>
        <v>1542.857142857143</v>
      </c>
      <c r="I22" s="120">
        <f t="shared" si="3"/>
        <v>1620</v>
      </c>
      <c r="J22" s="122">
        <f t="shared" si="4"/>
        <v>1460.5714285714287</v>
      </c>
      <c r="L22" s="78">
        <v>1500</v>
      </c>
      <c r="M22" s="75">
        <v>1575</v>
      </c>
      <c r="N22" s="84">
        <v>1420</v>
      </c>
      <c r="O22" s="69"/>
      <c r="P22" s="79">
        <f t="shared" si="5"/>
        <v>1428.5714285714284</v>
      </c>
      <c r="Q22" s="77">
        <f t="shared" si="6"/>
        <v>1500</v>
      </c>
      <c r="R22" s="77">
        <f t="shared" si="7"/>
        <v>1352.3809523809523</v>
      </c>
    </row>
    <row r="23" spans="1:18" ht="18.75">
      <c r="A23" s="169"/>
      <c r="B23" s="187">
        <v>126</v>
      </c>
      <c r="C23" s="142" t="s">
        <v>315</v>
      </c>
      <c r="D23" s="149">
        <v>1166</v>
      </c>
      <c r="E23" s="162">
        <v>1296</v>
      </c>
      <c r="F23" s="59">
        <v>42926</v>
      </c>
      <c r="G23" s="105"/>
      <c r="H23" s="112"/>
      <c r="I23" s="120"/>
      <c r="J23" s="122"/>
      <c r="L23" s="78"/>
      <c r="M23" s="80"/>
      <c r="N23" s="83"/>
      <c r="O23" s="69"/>
      <c r="P23" s="79"/>
      <c r="Q23" s="77"/>
      <c r="R23" s="77"/>
    </row>
    <row r="24" spans="1:18" ht="18.75">
      <c r="A24" s="170"/>
      <c r="B24" s="188" t="s">
        <v>215</v>
      </c>
      <c r="C24" s="229" t="s">
        <v>433</v>
      </c>
      <c r="D24" s="149">
        <f>ROUNDDOWN(H24,-1)</f>
        <v>5400</v>
      </c>
      <c r="E24" s="162">
        <f t="shared" si="1"/>
        <v>7344</v>
      </c>
      <c r="F24" s="59">
        <v>43122</v>
      </c>
      <c r="G24" s="105"/>
      <c r="H24" s="112">
        <f t="shared" si="2"/>
        <v>5400</v>
      </c>
      <c r="I24" s="120">
        <f t="shared" si="3"/>
        <v>7344.000000000001</v>
      </c>
      <c r="J24" s="122">
        <f t="shared" si="4"/>
        <v>4860</v>
      </c>
      <c r="L24" s="78">
        <v>5250</v>
      </c>
      <c r="M24" s="80">
        <v>7140</v>
      </c>
      <c r="N24" s="80">
        <v>4725</v>
      </c>
      <c r="O24" s="69"/>
      <c r="P24" s="79">
        <f t="shared" si="5"/>
        <v>5000</v>
      </c>
      <c r="Q24" s="77">
        <f t="shared" si="6"/>
        <v>6800</v>
      </c>
      <c r="R24" s="77">
        <f t="shared" si="7"/>
        <v>4500</v>
      </c>
    </row>
    <row r="25" spans="1:18" ht="18.75">
      <c r="A25" s="169"/>
      <c r="B25" s="189" t="s">
        <v>222</v>
      </c>
      <c r="C25" s="142" t="s">
        <v>311</v>
      </c>
      <c r="D25" s="149">
        <f aca="true" t="shared" si="8" ref="D25:D80">ROUNDDOWN(H25,-1)</f>
        <v>2800</v>
      </c>
      <c r="E25" s="162">
        <f t="shared" si="1"/>
        <v>3456</v>
      </c>
      <c r="F25" s="59">
        <v>42842</v>
      </c>
      <c r="G25" s="105"/>
      <c r="H25" s="112">
        <f t="shared" si="2"/>
        <v>2808</v>
      </c>
      <c r="I25" s="120">
        <f t="shared" si="3"/>
        <v>3456</v>
      </c>
      <c r="J25" s="122">
        <f t="shared" si="4"/>
        <v>2376</v>
      </c>
      <c r="L25" s="78">
        <v>2730</v>
      </c>
      <c r="M25" s="80">
        <v>3360</v>
      </c>
      <c r="N25" s="80">
        <v>2310</v>
      </c>
      <c r="O25" s="69"/>
      <c r="P25" s="79">
        <f t="shared" si="5"/>
        <v>2600</v>
      </c>
      <c r="Q25" s="77">
        <f t="shared" si="6"/>
        <v>3200</v>
      </c>
      <c r="R25" s="77">
        <f t="shared" si="7"/>
        <v>2200</v>
      </c>
    </row>
    <row r="26" spans="1:18" ht="19.5" thickBot="1">
      <c r="A26" s="171"/>
      <c r="B26" s="190">
        <v>131</v>
      </c>
      <c r="C26" s="230" t="s">
        <v>193</v>
      </c>
      <c r="D26" s="150">
        <f t="shared" si="8"/>
        <v>1080</v>
      </c>
      <c r="E26" s="207">
        <f t="shared" si="1"/>
        <v>1296</v>
      </c>
      <c r="F26" s="67">
        <v>39689</v>
      </c>
      <c r="G26" s="105"/>
      <c r="H26" s="114">
        <f t="shared" si="2"/>
        <v>1080</v>
      </c>
      <c r="I26" s="120">
        <f t="shared" si="3"/>
        <v>1296</v>
      </c>
      <c r="J26" s="122">
        <f t="shared" si="4"/>
        <v>972.0000000000001</v>
      </c>
      <c r="L26" s="116">
        <v>1050</v>
      </c>
      <c r="M26" s="86">
        <v>1260</v>
      </c>
      <c r="N26" s="86">
        <v>945</v>
      </c>
      <c r="O26" s="69"/>
      <c r="P26" s="79">
        <f t="shared" si="5"/>
        <v>1000</v>
      </c>
      <c r="Q26" s="77">
        <f t="shared" si="6"/>
        <v>1200</v>
      </c>
      <c r="R26" s="77">
        <f t="shared" si="7"/>
        <v>900</v>
      </c>
    </row>
    <row r="27" spans="1:18" ht="18.75">
      <c r="A27" s="169"/>
      <c r="B27" s="185">
        <v>230</v>
      </c>
      <c r="C27" s="231" t="s">
        <v>378</v>
      </c>
      <c r="D27" s="152">
        <f t="shared" si="8"/>
        <v>1830</v>
      </c>
      <c r="E27" s="161">
        <f t="shared" si="1"/>
        <v>2052</v>
      </c>
      <c r="F27" s="60">
        <v>43208</v>
      </c>
      <c r="G27" s="106"/>
      <c r="H27" s="115">
        <f t="shared" si="2"/>
        <v>1836.0000000000002</v>
      </c>
      <c r="I27" s="120">
        <f t="shared" si="3"/>
        <v>2052</v>
      </c>
      <c r="J27" s="122">
        <f t="shared" si="4"/>
        <v>1728</v>
      </c>
      <c r="L27" s="74">
        <v>1785</v>
      </c>
      <c r="M27" s="85">
        <v>1995</v>
      </c>
      <c r="N27" s="85">
        <v>1680</v>
      </c>
      <c r="O27" s="69"/>
      <c r="P27" s="79">
        <f t="shared" si="5"/>
        <v>1700</v>
      </c>
      <c r="Q27" s="77">
        <f t="shared" si="6"/>
        <v>1900</v>
      </c>
      <c r="R27" s="77">
        <f t="shared" si="7"/>
        <v>1600</v>
      </c>
    </row>
    <row r="28" spans="1:18" ht="18.75">
      <c r="A28" s="172"/>
      <c r="B28" s="185">
        <v>231</v>
      </c>
      <c r="C28" s="231" t="s">
        <v>338</v>
      </c>
      <c r="D28" s="149">
        <f t="shared" si="8"/>
        <v>1620</v>
      </c>
      <c r="E28" s="162">
        <f t="shared" si="1"/>
        <v>1836</v>
      </c>
      <c r="F28" s="59">
        <v>43131</v>
      </c>
      <c r="G28" s="106"/>
      <c r="H28" s="112">
        <f t="shared" si="2"/>
        <v>1620</v>
      </c>
      <c r="I28" s="120">
        <f t="shared" si="3"/>
        <v>1836.0000000000002</v>
      </c>
      <c r="J28" s="122">
        <f t="shared" si="4"/>
        <v>1512</v>
      </c>
      <c r="L28" s="78">
        <v>1575</v>
      </c>
      <c r="M28" s="75">
        <v>1785</v>
      </c>
      <c r="N28" s="75">
        <v>1470</v>
      </c>
      <c r="O28" s="69"/>
      <c r="P28" s="79">
        <f t="shared" si="5"/>
        <v>1500</v>
      </c>
      <c r="Q28" s="77">
        <f t="shared" si="6"/>
        <v>1700</v>
      </c>
      <c r="R28" s="77">
        <f t="shared" si="7"/>
        <v>1400</v>
      </c>
    </row>
    <row r="29" spans="1:18" ht="18.75">
      <c r="A29" s="172" t="s">
        <v>79</v>
      </c>
      <c r="B29" s="185">
        <v>232</v>
      </c>
      <c r="C29" s="231" t="s">
        <v>434</v>
      </c>
      <c r="D29" s="149">
        <f t="shared" si="8"/>
        <v>1620</v>
      </c>
      <c r="E29" s="162">
        <f t="shared" si="1"/>
        <v>1836</v>
      </c>
      <c r="F29" s="134">
        <v>43390</v>
      </c>
      <c r="G29" s="105"/>
      <c r="H29" s="112">
        <f t="shared" si="2"/>
        <v>1620</v>
      </c>
      <c r="I29" s="120">
        <f t="shared" si="3"/>
        <v>1836.0000000000002</v>
      </c>
      <c r="J29" s="122">
        <f t="shared" si="4"/>
        <v>1512</v>
      </c>
      <c r="L29" s="78">
        <v>1575</v>
      </c>
      <c r="M29" s="75">
        <v>1785</v>
      </c>
      <c r="N29" s="75">
        <v>1470</v>
      </c>
      <c r="O29" s="69"/>
      <c r="P29" s="79">
        <f t="shared" si="5"/>
        <v>1500</v>
      </c>
      <c r="Q29" s="77">
        <f t="shared" si="6"/>
        <v>1700</v>
      </c>
      <c r="R29" s="77">
        <f t="shared" si="7"/>
        <v>1400</v>
      </c>
    </row>
    <row r="30" spans="1:18" ht="18.75">
      <c r="A30" s="172"/>
      <c r="B30" s="185">
        <v>233</v>
      </c>
      <c r="C30" s="231" t="s">
        <v>231</v>
      </c>
      <c r="D30" s="149">
        <f t="shared" si="8"/>
        <v>1620</v>
      </c>
      <c r="E30" s="162">
        <f t="shared" si="1"/>
        <v>1836</v>
      </c>
      <c r="F30" s="59">
        <v>41095</v>
      </c>
      <c r="G30" s="106"/>
      <c r="H30" s="112">
        <f t="shared" si="2"/>
        <v>1620</v>
      </c>
      <c r="I30" s="120">
        <f t="shared" si="3"/>
        <v>1836.0000000000002</v>
      </c>
      <c r="J30" s="122">
        <f t="shared" si="4"/>
        <v>1512</v>
      </c>
      <c r="L30" s="78">
        <v>1575</v>
      </c>
      <c r="M30" s="85">
        <v>1785</v>
      </c>
      <c r="N30" s="85">
        <v>1470</v>
      </c>
      <c r="O30" s="69"/>
      <c r="P30" s="79">
        <f t="shared" si="5"/>
        <v>1500</v>
      </c>
      <c r="Q30" s="77">
        <f t="shared" si="6"/>
        <v>1700</v>
      </c>
      <c r="R30" s="77">
        <f t="shared" si="7"/>
        <v>1400</v>
      </c>
    </row>
    <row r="31" spans="1:18" ht="18.75">
      <c r="A31" s="172" t="s">
        <v>80</v>
      </c>
      <c r="B31" s="185">
        <v>234</v>
      </c>
      <c r="C31" s="231" t="s">
        <v>324</v>
      </c>
      <c r="D31" s="149">
        <f t="shared" si="8"/>
        <v>1620</v>
      </c>
      <c r="E31" s="162">
        <f t="shared" si="1"/>
        <v>1836</v>
      </c>
      <c r="F31" s="59">
        <v>42956</v>
      </c>
      <c r="G31" s="106"/>
      <c r="H31" s="112">
        <f t="shared" si="2"/>
        <v>1620</v>
      </c>
      <c r="I31" s="120">
        <f t="shared" si="3"/>
        <v>1836.0000000000002</v>
      </c>
      <c r="J31" s="122">
        <f t="shared" si="4"/>
        <v>1512</v>
      </c>
      <c r="L31" s="78">
        <v>1575</v>
      </c>
      <c r="M31" s="85">
        <v>1785</v>
      </c>
      <c r="N31" s="85">
        <v>1470</v>
      </c>
      <c r="O31" s="69"/>
      <c r="P31" s="79">
        <f t="shared" si="5"/>
        <v>1500</v>
      </c>
      <c r="Q31" s="77">
        <f t="shared" si="6"/>
        <v>1700</v>
      </c>
      <c r="R31" s="77">
        <f t="shared" si="7"/>
        <v>1400</v>
      </c>
    </row>
    <row r="32" spans="1:18" ht="18.75">
      <c r="A32" s="169"/>
      <c r="B32" s="185">
        <v>235</v>
      </c>
      <c r="C32" s="138" t="s">
        <v>194</v>
      </c>
      <c r="D32" s="149">
        <f t="shared" si="8"/>
        <v>1940</v>
      </c>
      <c r="E32" s="162">
        <f t="shared" si="1"/>
        <v>2160</v>
      </c>
      <c r="F32" s="59">
        <v>40274</v>
      </c>
      <c r="G32" s="106"/>
      <c r="H32" s="112">
        <f t="shared" si="2"/>
        <v>1944.0000000000002</v>
      </c>
      <c r="I32" s="120">
        <f t="shared" si="3"/>
        <v>2160</v>
      </c>
      <c r="J32" s="122">
        <f t="shared" si="4"/>
        <v>1836.0000000000002</v>
      </c>
      <c r="L32" s="78">
        <v>1890</v>
      </c>
      <c r="M32" s="75">
        <v>2100</v>
      </c>
      <c r="N32" s="75">
        <v>1785</v>
      </c>
      <c r="O32" s="69"/>
      <c r="P32" s="79">
        <f t="shared" si="5"/>
        <v>1800</v>
      </c>
      <c r="Q32" s="77">
        <f t="shared" si="6"/>
        <v>2000</v>
      </c>
      <c r="R32" s="77">
        <f t="shared" si="7"/>
        <v>1700</v>
      </c>
    </row>
    <row r="33" spans="1:18" ht="18.75">
      <c r="A33" s="172" t="s">
        <v>81</v>
      </c>
      <c r="B33" s="186">
        <v>236</v>
      </c>
      <c r="C33" s="138" t="s">
        <v>195</v>
      </c>
      <c r="D33" s="149">
        <f t="shared" si="8"/>
        <v>1940</v>
      </c>
      <c r="E33" s="162">
        <f t="shared" si="1"/>
        <v>2160</v>
      </c>
      <c r="F33" s="59">
        <v>40274</v>
      </c>
      <c r="G33" s="106"/>
      <c r="H33" s="112">
        <f t="shared" si="2"/>
        <v>1944.0000000000002</v>
      </c>
      <c r="I33" s="120">
        <f t="shared" si="3"/>
        <v>2160</v>
      </c>
      <c r="J33" s="122">
        <f t="shared" si="4"/>
        <v>1836.0000000000002</v>
      </c>
      <c r="L33" s="78">
        <v>1890</v>
      </c>
      <c r="M33" s="75">
        <v>2100</v>
      </c>
      <c r="N33" s="75">
        <v>1785</v>
      </c>
      <c r="O33" s="69"/>
      <c r="P33" s="79">
        <f t="shared" si="5"/>
        <v>1800</v>
      </c>
      <c r="Q33" s="77">
        <f t="shared" si="6"/>
        <v>2000</v>
      </c>
      <c r="R33" s="77">
        <f t="shared" si="7"/>
        <v>1700</v>
      </c>
    </row>
    <row r="34" spans="1:18" ht="18.75">
      <c r="A34" s="169"/>
      <c r="B34" s="186">
        <v>237</v>
      </c>
      <c r="C34" s="138" t="s">
        <v>218</v>
      </c>
      <c r="D34" s="149">
        <f t="shared" si="8"/>
        <v>2260</v>
      </c>
      <c r="E34" s="162">
        <f t="shared" si="1"/>
        <v>2592</v>
      </c>
      <c r="F34" s="59">
        <v>40890</v>
      </c>
      <c r="G34" s="105"/>
      <c r="H34" s="112">
        <f t="shared" si="2"/>
        <v>2262.8571428571427</v>
      </c>
      <c r="I34" s="120">
        <f t="shared" si="3"/>
        <v>2592</v>
      </c>
      <c r="J34" s="122">
        <f t="shared" si="4"/>
        <v>2108.5714285714284</v>
      </c>
      <c r="L34" s="78">
        <v>2200</v>
      </c>
      <c r="M34" s="75">
        <v>2520</v>
      </c>
      <c r="N34" s="75">
        <v>2050</v>
      </c>
      <c r="O34" s="69"/>
      <c r="P34" s="79">
        <f t="shared" si="5"/>
        <v>2095.238095238095</v>
      </c>
      <c r="Q34" s="77">
        <f t="shared" si="6"/>
        <v>2400</v>
      </c>
      <c r="R34" s="77">
        <f t="shared" si="7"/>
        <v>1952.3809523809523</v>
      </c>
    </row>
    <row r="35" spans="1:18" ht="18.75">
      <c r="A35" s="169" t="s">
        <v>254</v>
      </c>
      <c r="B35" s="185">
        <v>240</v>
      </c>
      <c r="C35" s="138" t="s">
        <v>236</v>
      </c>
      <c r="D35" s="149">
        <f t="shared" si="8"/>
        <v>2670</v>
      </c>
      <c r="E35" s="162">
        <f t="shared" si="1"/>
        <v>3240</v>
      </c>
      <c r="F35" s="59">
        <v>41303</v>
      </c>
      <c r="G35" s="105"/>
      <c r="H35" s="112">
        <f t="shared" si="2"/>
        <v>2674.285714285714</v>
      </c>
      <c r="I35" s="120">
        <f t="shared" si="3"/>
        <v>3240</v>
      </c>
      <c r="J35" s="122">
        <f t="shared" si="4"/>
        <v>2160</v>
      </c>
      <c r="L35" s="78">
        <v>2600</v>
      </c>
      <c r="M35" s="87">
        <v>3150</v>
      </c>
      <c r="N35" s="87">
        <v>2100</v>
      </c>
      <c r="O35" s="69"/>
      <c r="P35" s="79">
        <f t="shared" si="5"/>
        <v>2476.190476190476</v>
      </c>
      <c r="Q35" s="77">
        <f t="shared" si="6"/>
        <v>3000</v>
      </c>
      <c r="R35" s="77">
        <f t="shared" si="7"/>
        <v>2000</v>
      </c>
    </row>
    <row r="36" spans="1:22" ht="18.75">
      <c r="A36" s="169"/>
      <c r="B36" s="185">
        <v>241</v>
      </c>
      <c r="C36" s="138" t="s">
        <v>237</v>
      </c>
      <c r="D36" s="149">
        <f t="shared" si="8"/>
        <v>3750</v>
      </c>
      <c r="E36" s="162">
        <f t="shared" si="1"/>
        <v>5400</v>
      </c>
      <c r="F36" s="59">
        <v>41303</v>
      </c>
      <c r="G36" s="105"/>
      <c r="H36" s="112">
        <f t="shared" si="2"/>
        <v>3754.2857142857147</v>
      </c>
      <c r="I36" s="120">
        <f t="shared" si="3"/>
        <v>5400</v>
      </c>
      <c r="J36" s="122">
        <f t="shared" si="4"/>
        <v>3240</v>
      </c>
      <c r="L36" s="78">
        <v>3650</v>
      </c>
      <c r="M36" s="85">
        <v>5250</v>
      </c>
      <c r="N36" s="85">
        <v>3150</v>
      </c>
      <c r="O36" s="69"/>
      <c r="P36" s="79">
        <f t="shared" si="5"/>
        <v>3476.190476190476</v>
      </c>
      <c r="Q36" s="77">
        <f t="shared" si="6"/>
        <v>5000</v>
      </c>
      <c r="R36" s="77">
        <f t="shared" si="7"/>
        <v>3000</v>
      </c>
      <c r="V36" s="133"/>
    </row>
    <row r="37" spans="1:18" ht="18.75">
      <c r="A37" s="169" t="s">
        <v>99</v>
      </c>
      <c r="B37" s="186">
        <v>242</v>
      </c>
      <c r="C37" s="143" t="s">
        <v>238</v>
      </c>
      <c r="D37" s="149">
        <f t="shared" si="8"/>
        <v>6170</v>
      </c>
      <c r="E37" s="162">
        <f t="shared" si="1"/>
        <v>8640</v>
      </c>
      <c r="F37" s="65">
        <v>41303</v>
      </c>
      <c r="G37" s="105"/>
      <c r="H37" s="112">
        <f t="shared" si="2"/>
        <v>6171.428571428572</v>
      </c>
      <c r="I37" s="120">
        <f t="shared" si="3"/>
        <v>8640</v>
      </c>
      <c r="J37" s="122">
        <f t="shared" si="4"/>
        <v>5142.857142857143</v>
      </c>
      <c r="L37" s="78">
        <v>6000</v>
      </c>
      <c r="M37" s="85">
        <v>8400</v>
      </c>
      <c r="N37" s="85">
        <v>5000</v>
      </c>
      <c r="O37" s="69"/>
      <c r="P37" s="79">
        <f t="shared" si="5"/>
        <v>5714.285714285714</v>
      </c>
      <c r="Q37" s="77">
        <f t="shared" si="6"/>
        <v>8000</v>
      </c>
      <c r="R37" s="77">
        <f t="shared" si="7"/>
        <v>4761.9047619047615</v>
      </c>
    </row>
    <row r="38" spans="1:18" ht="18.75">
      <c r="A38" s="169"/>
      <c r="B38" s="186">
        <v>243</v>
      </c>
      <c r="C38" s="138" t="s">
        <v>239</v>
      </c>
      <c r="D38" s="149">
        <f t="shared" si="8"/>
        <v>1720</v>
      </c>
      <c r="E38" s="162">
        <f t="shared" si="1"/>
        <v>2160</v>
      </c>
      <c r="F38" s="59">
        <v>41411</v>
      </c>
      <c r="G38" s="105"/>
      <c r="H38" s="112">
        <f t="shared" si="2"/>
        <v>1728</v>
      </c>
      <c r="I38" s="120">
        <f t="shared" si="3"/>
        <v>2160</v>
      </c>
      <c r="J38" s="122">
        <f t="shared" si="4"/>
        <v>1512</v>
      </c>
      <c r="L38" s="78">
        <v>1680</v>
      </c>
      <c r="M38" s="75">
        <v>2100</v>
      </c>
      <c r="N38" s="75">
        <v>1470</v>
      </c>
      <c r="O38" s="69"/>
      <c r="P38" s="79">
        <f t="shared" si="5"/>
        <v>1600</v>
      </c>
      <c r="Q38" s="77">
        <f t="shared" si="6"/>
        <v>2000</v>
      </c>
      <c r="R38" s="77">
        <f t="shared" si="7"/>
        <v>1400</v>
      </c>
    </row>
    <row r="39" spans="1:18" ht="18.75">
      <c r="A39" s="169" t="s">
        <v>255</v>
      </c>
      <c r="B39" s="185">
        <v>249</v>
      </c>
      <c r="C39" s="232" t="s">
        <v>339</v>
      </c>
      <c r="D39" s="149">
        <f t="shared" si="8"/>
        <v>2160</v>
      </c>
      <c r="E39" s="162">
        <f t="shared" si="1"/>
        <v>2365</v>
      </c>
      <c r="F39" s="59">
        <v>43131</v>
      </c>
      <c r="G39" s="105"/>
      <c r="H39" s="112">
        <f t="shared" si="2"/>
        <v>2160</v>
      </c>
      <c r="I39" s="120">
        <f t="shared" si="3"/>
        <v>2365.714285714286</v>
      </c>
      <c r="J39" s="122">
        <f t="shared" si="4"/>
        <v>2057.142857142857</v>
      </c>
      <c r="L39" s="78">
        <v>2100</v>
      </c>
      <c r="M39" s="75">
        <v>2300</v>
      </c>
      <c r="N39" s="75">
        <v>2000</v>
      </c>
      <c r="O39" s="69"/>
      <c r="P39" s="79">
        <f t="shared" si="5"/>
        <v>2000</v>
      </c>
      <c r="Q39" s="77">
        <f t="shared" si="6"/>
        <v>2190.4761904761904</v>
      </c>
      <c r="R39" s="77">
        <f t="shared" si="7"/>
        <v>1904.7619047619046</v>
      </c>
    </row>
    <row r="40" spans="1:18" ht="18.75">
      <c r="A40" s="169"/>
      <c r="B40" s="185">
        <v>250</v>
      </c>
      <c r="C40" s="232" t="s">
        <v>211</v>
      </c>
      <c r="D40" s="149">
        <f t="shared" si="8"/>
        <v>2260</v>
      </c>
      <c r="E40" s="162">
        <f t="shared" si="1"/>
        <v>2468</v>
      </c>
      <c r="F40" s="59">
        <v>40599</v>
      </c>
      <c r="G40" s="105"/>
      <c r="H40" s="112">
        <f t="shared" si="2"/>
        <v>2262.8571428571427</v>
      </c>
      <c r="I40" s="120">
        <f t="shared" si="3"/>
        <v>2468.571428571429</v>
      </c>
      <c r="J40" s="122">
        <f t="shared" si="4"/>
        <v>2160</v>
      </c>
      <c r="L40" s="78">
        <v>2200</v>
      </c>
      <c r="M40" s="75">
        <v>2400</v>
      </c>
      <c r="N40" s="75">
        <v>2100</v>
      </c>
      <c r="O40" s="69"/>
      <c r="P40" s="79">
        <f t="shared" si="5"/>
        <v>2095.238095238095</v>
      </c>
      <c r="Q40" s="77">
        <f t="shared" si="6"/>
        <v>2285.714285714286</v>
      </c>
      <c r="R40" s="77">
        <f t="shared" si="7"/>
        <v>2000</v>
      </c>
    </row>
    <row r="41" spans="1:18" ht="18.75">
      <c r="A41" s="169" t="s">
        <v>256</v>
      </c>
      <c r="B41" s="185">
        <v>251</v>
      </c>
      <c r="C41" s="138" t="s">
        <v>363</v>
      </c>
      <c r="D41" s="149">
        <f t="shared" si="8"/>
        <v>2590</v>
      </c>
      <c r="E41" s="162">
        <f t="shared" si="1"/>
        <v>3024</v>
      </c>
      <c r="F41" s="59">
        <v>43179</v>
      </c>
      <c r="G41" s="105"/>
      <c r="H41" s="112">
        <f t="shared" si="2"/>
        <v>2592</v>
      </c>
      <c r="I41" s="120">
        <f t="shared" si="3"/>
        <v>3024</v>
      </c>
      <c r="J41" s="122">
        <f t="shared" si="4"/>
        <v>2376</v>
      </c>
      <c r="L41" s="78">
        <v>2520</v>
      </c>
      <c r="M41" s="75">
        <v>2940</v>
      </c>
      <c r="N41" s="75">
        <v>2310</v>
      </c>
      <c r="O41" s="69"/>
      <c r="P41" s="79">
        <f t="shared" si="5"/>
        <v>2400</v>
      </c>
      <c r="Q41" s="77">
        <f t="shared" si="6"/>
        <v>2800</v>
      </c>
      <c r="R41" s="77">
        <f t="shared" si="7"/>
        <v>2200</v>
      </c>
    </row>
    <row r="42" spans="1:18" ht="19.5" thickBot="1">
      <c r="A42" s="171"/>
      <c r="B42" s="191">
        <v>252</v>
      </c>
      <c r="C42" s="230" t="s">
        <v>258</v>
      </c>
      <c r="D42" s="153">
        <f t="shared" si="8"/>
        <v>2590</v>
      </c>
      <c r="E42" s="207">
        <f t="shared" si="1"/>
        <v>3024</v>
      </c>
      <c r="F42" s="67">
        <v>41554</v>
      </c>
      <c r="G42" s="105"/>
      <c r="H42" s="114">
        <f t="shared" si="2"/>
        <v>2592</v>
      </c>
      <c r="I42" s="120">
        <f t="shared" si="3"/>
        <v>3024</v>
      </c>
      <c r="J42" s="122">
        <f t="shared" si="4"/>
        <v>2376</v>
      </c>
      <c r="L42" s="116">
        <v>2520</v>
      </c>
      <c r="M42" s="86">
        <v>2940</v>
      </c>
      <c r="N42" s="86">
        <v>2310</v>
      </c>
      <c r="O42" s="69"/>
      <c r="P42" s="79">
        <f t="shared" si="5"/>
        <v>2400</v>
      </c>
      <c r="Q42" s="77">
        <f t="shared" si="6"/>
        <v>2800</v>
      </c>
      <c r="R42" s="77">
        <f t="shared" si="7"/>
        <v>2200</v>
      </c>
    </row>
    <row r="43" spans="1:18" ht="18.75">
      <c r="A43" s="169"/>
      <c r="B43" s="186">
        <v>253</v>
      </c>
      <c r="C43" s="142" t="s">
        <v>334</v>
      </c>
      <c r="D43" s="154">
        <f t="shared" si="8"/>
        <v>1940</v>
      </c>
      <c r="E43" s="161">
        <f t="shared" si="1"/>
        <v>2160</v>
      </c>
      <c r="F43" s="60">
        <v>43036</v>
      </c>
      <c r="G43" s="105"/>
      <c r="H43" s="115">
        <f t="shared" si="2"/>
        <v>1944.0000000000002</v>
      </c>
      <c r="I43" s="120">
        <f t="shared" si="3"/>
        <v>2160</v>
      </c>
      <c r="J43" s="122">
        <f t="shared" si="4"/>
        <v>1728</v>
      </c>
      <c r="L43" s="74">
        <v>1890</v>
      </c>
      <c r="M43" s="80">
        <v>2100</v>
      </c>
      <c r="N43" s="80">
        <v>1680</v>
      </c>
      <c r="O43" s="69"/>
      <c r="P43" s="79">
        <f t="shared" si="5"/>
        <v>1800</v>
      </c>
      <c r="Q43" s="77">
        <f t="shared" si="6"/>
        <v>2000</v>
      </c>
      <c r="R43" s="77">
        <f t="shared" si="7"/>
        <v>1600</v>
      </c>
    </row>
    <row r="44" spans="1:18" ht="18.75">
      <c r="A44" s="169" t="s">
        <v>34</v>
      </c>
      <c r="B44" s="186">
        <v>254</v>
      </c>
      <c r="C44" s="138" t="s">
        <v>277</v>
      </c>
      <c r="D44" s="149">
        <f t="shared" si="8"/>
        <v>2050</v>
      </c>
      <c r="E44" s="162">
        <f t="shared" si="1"/>
        <v>2160</v>
      </c>
      <c r="F44" s="59">
        <v>41978</v>
      </c>
      <c r="G44" s="106"/>
      <c r="H44" s="112">
        <f t="shared" si="2"/>
        <v>2052</v>
      </c>
      <c r="I44" s="120">
        <f t="shared" si="3"/>
        <v>2160</v>
      </c>
      <c r="J44" s="122">
        <f t="shared" si="4"/>
        <v>1836.0000000000002</v>
      </c>
      <c r="L44" s="78">
        <v>1995</v>
      </c>
      <c r="M44" s="82">
        <v>2100</v>
      </c>
      <c r="N44" s="82">
        <v>1785</v>
      </c>
      <c r="O44" s="69"/>
      <c r="P44" s="79">
        <f t="shared" si="5"/>
        <v>1900</v>
      </c>
      <c r="Q44" s="77">
        <f t="shared" si="6"/>
        <v>2000</v>
      </c>
      <c r="R44" s="77">
        <f t="shared" si="7"/>
        <v>1700</v>
      </c>
    </row>
    <row r="45" spans="1:18" ht="18.75">
      <c r="A45" s="169" t="s">
        <v>98</v>
      </c>
      <c r="B45" s="186">
        <v>255</v>
      </c>
      <c r="C45" s="138" t="s">
        <v>306</v>
      </c>
      <c r="D45" s="149">
        <f t="shared" si="8"/>
        <v>2050</v>
      </c>
      <c r="E45" s="162">
        <f t="shared" si="1"/>
        <v>2160</v>
      </c>
      <c r="F45" s="66">
        <v>42658</v>
      </c>
      <c r="G45" s="108"/>
      <c r="H45" s="112">
        <f t="shared" si="2"/>
        <v>2052</v>
      </c>
      <c r="I45" s="120">
        <f t="shared" si="3"/>
        <v>2160</v>
      </c>
      <c r="J45" s="122">
        <f t="shared" si="4"/>
        <v>1836.0000000000002</v>
      </c>
      <c r="L45" s="78">
        <v>1995</v>
      </c>
      <c r="M45" s="75">
        <v>2100</v>
      </c>
      <c r="N45" s="75">
        <v>1785</v>
      </c>
      <c r="O45" s="69"/>
      <c r="P45" s="79">
        <f t="shared" si="5"/>
        <v>1900</v>
      </c>
      <c r="Q45" s="77">
        <f t="shared" si="6"/>
        <v>2000</v>
      </c>
      <c r="R45" s="77">
        <f t="shared" si="7"/>
        <v>1700</v>
      </c>
    </row>
    <row r="46" spans="1:24" ht="18.75">
      <c r="A46" s="169" t="s">
        <v>99</v>
      </c>
      <c r="B46" s="186">
        <v>256</v>
      </c>
      <c r="C46" s="138" t="s">
        <v>196</v>
      </c>
      <c r="D46" s="149">
        <f t="shared" si="8"/>
        <v>2050</v>
      </c>
      <c r="E46" s="162">
        <f t="shared" si="1"/>
        <v>2160</v>
      </c>
      <c r="F46" s="59">
        <v>38905</v>
      </c>
      <c r="G46" s="106"/>
      <c r="H46" s="112">
        <f t="shared" si="2"/>
        <v>2052</v>
      </c>
      <c r="I46" s="120">
        <f t="shared" si="3"/>
        <v>2160</v>
      </c>
      <c r="J46" s="122">
        <f t="shared" si="4"/>
        <v>1836.0000000000002</v>
      </c>
      <c r="L46" s="78">
        <v>1995</v>
      </c>
      <c r="M46" s="75">
        <v>2100</v>
      </c>
      <c r="N46" s="75">
        <v>1785</v>
      </c>
      <c r="O46" s="69"/>
      <c r="P46" s="79">
        <f t="shared" si="5"/>
        <v>1900</v>
      </c>
      <c r="Q46" s="77">
        <f t="shared" si="6"/>
        <v>2000</v>
      </c>
      <c r="R46" s="77">
        <f t="shared" si="7"/>
        <v>1700</v>
      </c>
      <c r="X46" s="132"/>
    </row>
    <row r="47" spans="1:18" ht="18.75">
      <c r="A47" s="169" t="s">
        <v>100</v>
      </c>
      <c r="B47" s="186">
        <v>257</v>
      </c>
      <c r="C47" s="138" t="s">
        <v>197</v>
      </c>
      <c r="D47" s="149">
        <f t="shared" si="8"/>
        <v>2050</v>
      </c>
      <c r="E47" s="162">
        <f t="shared" si="1"/>
        <v>2160</v>
      </c>
      <c r="F47" s="59">
        <v>38882</v>
      </c>
      <c r="G47" s="106"/>
      <c r="H47" s="112">
        <f t="shared" si="2"/>
        <v>2052</v>
      </c>
      <c r="I47" s="120">
        <f t="shared" si="3"/>
        <v>2160</v>
      </c>
      <c r="J47" s="122">
        <f t="shared" si="4"/>
        <v>1836.0000000000002</v>
      </c>
      <c r="L47" s="78">
        <v>1995</v>
      </c>
      <c r="M47" s="75">
        <v>2100</v>
      </c>
      <c r="N47" s="75">
        <v>1785</v>
      </c>
      <c r="O47" s="69"/>
      <c r="P47" s="79">
        <f t="shared" si="5"/>
        <v>1900</v>
      </c>
      <c r="Q47" s="77">
        <f t="shared" si="6"/>
        <v>2000</v>
      </c>
      <c r="R47" s="77">
        <f t="shared" si="7"/>
        <v>1700</v>
      </c>
    </row>
    <row r="48" spans="1:18" ht="18.75">
      <c r="A48" s="169"/>
      <c r="B48" s="186">
        <v>258</v>
      </c>
      <c r="C48" s="139" t="s">
        <v>198</v>
      </c>
      <c r="D48" s="149">
        <f t="shared" si="8"/>
        <v>1900</v>
      </c>
      <c r="E48" s="162">
        <f t="shared" si="1"/>
        <v>2057</v>
      </c>
      <c r="F48" s="59">
        <v>36922</v>
      </c>
      <c r="G48" s="106"/>
      <c r="H48" s="112">
        <f t="shared" si="2"/>
        <v>1902.8571428571431</v>
      </c>
      <c r="I48" s="120">
        <f t="shared" si="3"/>
        <v>2057.142857142857</v>
      </c>
      <c r="J48" s="122">
        <f t="shared" si="4"/>
        <v>1748.5714285714287</v>
      </c>
      <c r="L48" s="78">
        <v>1850</v>
      </c>
      <c r="M48" s="75">
        <v>2000</v>
      </c>
      <c r="N48" s="75">
        <v>1700</v>
      </c>
      <c r="O48" s="69"/>
      <c r="P48" s="79">
        <f t="shared" si="5"/>
        <v>1761.904761904762</v>
      </c>
      <c r="Q48" s="77">
        <f t="shared" si="6"/>
        <v>1904.7619047619046</v>
      </c>
      <c r="R48" s="77">
        <f t="shared" si="7"/>
        <v>1619.047619047619</v>
      </c>
    </row>
    <row r="49" spans="1:18" ht="18.75">
      <c r="A49" s="169"/>
      <c r="B49" s="186">
        <v>259</v>
      </c>
      <c r="C49" s="139" t="s">
        <v>297</v>
      </c>
      <c r="D49" s="149">
        <f t="shared" si="8"/>
        <v>1940</v>
      </c>
      <c r="E49" s="162">
        <f t="shared" si="1"/>
        <v>2160</v>
      </c>
      <c r="F49" s="59">
        <v>42475</v>
      </c>
      <c r="G49" s="106"/>
      <c r="H49" s="112">
        <f t="shared" si="2"/>
        <v>1944.0000000000002</v>
      </c>
      <c r="I49" s="120">
        <f t="shared" si="3"/>
        <v>2160</v>
      </c>
      <c r="J49" s="122">
        <f t="shared" si="4"/>
        <v>1836.0000000000002</v>
      </c>
      <c r="L49" s="78">
        <v>1890</v>
      </c>
      <c r="M49" s="75">
        <v>2100</v>
      </c>
      <c r="N49" s="75">
        <v>1785</v>
      </c>
      <c r="O49" s="69"/>
      <c r="P49" s="79">
        <f t="shared" si="5"/>
        <v>1800</v>
      </c>
      <c r="Q49" s="77">
        <f t="shared" si="6"/>
        <v>2000</v>
      </c>
      <c r="R49" s="77">
        <f t="shared" si="7"/>
        <v>1700</v>
      </c>
    </row>
    <row r="50" spans="1:18" ht="18.75">
      <c r="A50" s="173"/>
      <c r="B50" s="192">
        <v>260</v>
      </c>
      <c r="C50" s="142" t="s">
        <v>199</v>
      </c>
      <c r="D50" s="149">
        <f t="shared" si="8"/>
        <v>1900</v>
      </c>
      <c r="E50" s="162">
        <f t="shared" si="1"/>
        <v>2057</v>
      </c>
      <c r="F50" s="59">
        <v>40305</v>
      </c>
      <c r="G50" s="106"/>
      <c r="H50" s="112">
        <f t="shared" si="2"/>
        <v>1902.8571428571431</v>
      </c>
      <c r="I50" s="120">
        <f t="shared" si="3"/>
        <v>2057.142857142857</v>
      </c>
      <c r="J50" s="122">
        <f t="shared" si="4"/>
        <v>1748.5714285714287</v>
      </c>
      <c r="L50" s="78">
        <v>1850</v>
      </c>
      <c r="M50" s="80">
        <v>2000</v>
      </c>
      <c r="N50" s="80">
        <v>1700</v>
      </c>
      <c r="O50" s="69"/>
      <c r="P50" s="79">
        <f t="shared" si="5"/>
        <v>1761.904761904762</v>
      </c>
      <c r="Q50" s="77">
        <f t="shared" si="6"/>
        <v>1904.7619047619046</v>
      </c>
      <c r="R50" s="77">
        <f t="shared" si="7"/>
        <v>1619.047619047619</v>
      </c>
    </row>
    <row r="51" spans="1:18" ht="18.75">
      <c r="A51" s="169" t="s">
        <v>98</v>
      </c>
      <c r="B51" s="186">
        <v>261</v>
      </c>
      <c r="C51" s="233" t="s">
        <v>414</v>
      </c>
      <c r="D51" s="149">
        <f t="shared" si="8"/>
        <v>2160</v>
      </c>
      <c r="E51" s="162">
        <f t="shared" si="1"/>
        <v>2376</v>
      </c>
      <c r="F51" s="66">
        <v>43299</v>
      </c>
      <c r="G51" s="105"/>
      <c r="H51" s="112">
        <f t="shared" si="2"/>
        <v>2160</v>
      </c>
      <c r="I51" s="120">
        <f t="shared" si="3"/>
        <v>2376</v>
      </c>
      <c r="J51" s="122">
        <f t="shared" si="4"/>
        <v>1944.0000000000002</v>
      </c>
      <c r="L51" s="78">
        <v>2100</v>
      </c>
      <c r="M51" s="80">
        <v>2310</v>
      </c>
      <c r="N51" s="80">
        <v>1890</v>
      </c>
      <c r="O51" s="69"/>
      <c r="P51" s="79">
        <f t="shared" si="5"/>
        <v>2000</v>
      </c>
      <c r="Q51" s="77">
        <f t="shared" si="6"/>
        <v>2200</v>
      </c>
      <c r="R51" s="77">
        <f t="shared" si="7"/>
        <v>1800</v>
      </c>
    </row>
    <row r="52" spans="1:18" ht="18.75">
      <c r="A52" s="169" t="s">
        <v>99</v>
      </c>
      <c r="B52" s="186">
        <v>262</v>
      </c>
      <c r="C52" s="139" t="s">
        <v>435</v>
      </c>
      <c r="D52" s="149">
        <v>500</v>
      </c>
      <c r="E52" s="162">
        <v>864</v>
      </c>
      <c r="F52" s="59">
        <v>42236</v>
      </c>
      <c r="G52" s="105"/>
      <c r="H52" s="112"/>
      <c r="I52" s="120"/>
      <c r="J52" s="122"/>
      <c r="L52" s="78"/>
      <c r="M52" s="80"/>
      <c r="N52" s="80"/>
      <c r="O52" s="69"/>
      <c r="P52" s="79"/>
      <c r="Q52" s="77"/>
      <c r="R52" s="77">
        <v>360</v>
      </c>
    </row>
    <row r="53" spans="1:18" ht="18.75">
      <c r="A53" s="169" t="s">
        <v>100</v>
      </c>
      <c r="B53" s="186">
        <v>263</v>
      </c>
      <c r="C53" s="233" t="s">
        <v>223</v>
      </c>
      <c r="D53" s="150">
        <f t="shared" si="8"/>
        <v>2590</v>
      </c>
      <c r="E53" s="162">
        <f t="shared" si="1"/>
        <v>3024</v>
      </c>
      <c r="F53" s="59">
        <v>41051</v>
      </c>
      <c r="G53" s="105"/>
      <c r="H53" s="112">
        <f t="shared" si="2"/>
        <v>2592</v>
      </c>
      <c r="I53" s="120">
        <f t="shared" si="3"/>
        <v>3024</v>
      </c>
      <c r="J53" s="122">
        <f t="shared" si="4"/>
        <v>2376</v>
      </c>
      <c r="L53" s="78">
        <v>2520</v>
      </c>
      <c r="M53" s="75">
        <v>2940</v>
      </c>
      <c r="N53" s="75">
        <v>2310</v>
      </c>
      <c r="O53" s="69"/>
      <c r="P53" s="79">
        <f t="shared" si="5"/>
        <v>2400</v>
      </c>
      <c r="Q53" s="77">
        <f t="shared" si="6"/>
        <v>2800</v>
      </c>
      <c r="R53" s="77">
        <f t="shared" si="7"/>
        <v>2200</v>
      </c>
    </row>
    <row r="54" spans="1:18" ht="19.5" thickBot="1">
      <c r="A54" s="171"/>
      <c r="B54" s="191">
        <v>264</v>
      </c>
      <c r="C54" s="234" t="s">
        <v>340</v>
      </c>
      <c r="D54" s="155">
        <f t="shared" si="8"/>
        <v>2590</v>
      </c>
      <c r="E54" s="207">
        <f t="shared" si="1"/>
        <v>3024</v>
      </c>
      <c r="F54" s="67">
        <v>43131</v>
      </c>
      <c r="G54" s="105"/>
      <c r="H54" s="114">
        <f t="shared" si="2"/>
        <v>2592</v>
      </c>
      <c r="I54" s="120">
        <f t="shared" si="3"/>
        <v>3024</v>
      </c>
      <c r="J54" s="122">
        <f t="shared" si="4"/>
        <v>2376</v>
      </c>
      <c r="L54" s="116">
        <v>2520</v>
      </c>
      <c r="M54" s="88">
        <v>2940</v>
      </c>
      <c r="N54" s="88">
        <v>2310</v>
      </c>
      <c r="O54" s="69"/>
      <c r="P54" s="79">
        <f t="shared" si="5"/>
        <v>2400</v>
      </c>
      <c r="Q54" s="77">
        <f t="shared" si="6"/>
        <v>2800</v>
      </c>
      <c r="R54" s="77">
        <f t="shared" si="7"/>
        <v>2200</v>
      </c>
    </row>
    <row r="55" spans="1:18" ht="18.75" hidden="1">
      <c r="A55" s="169"/>
      <c r="B55" s="186">
        <v>280</v>
      </c>
      <c r="C55" s="142" t="s">
        <v>226</v>
      </c>
      <c r="D55" s="154">
        <f t="shared" si="8"/>
        <v>1290</v>
      </c>
      <c r="E55" s="208" t="s">
        <v>78</v>
      </c>
      <c r="F55" s="60">
        <v>41129</v>
      </c>
      <c r="G55" s="105"/>
      <c r="H55" s="115">
        <f t="shared" si="2"/>
        <v>1296</v>
      </c>
      <c r="I55" s="120" t="e">
        <f t="shared" si="3"/>
        <v>#VALUE!</v>
      </c>
      <c r="J55" s="122">
        <f t="shared" si="4"/>
        <v>1296</v>
      </c>
      <c r="L55" s="74">
        <v>1260</v>
      </c>
      <c r="M55" s="89" t="s">
        <v>78</v>
      </c>
      <c r="N55" s="75">
        <v>1260</v>
      </c>
      <c r="O55" s="69"/>
      <c r="P55" s="79">
        <f t="shared" si="5"/>
        <v>1200</v>
      </c>
      <c r="Q55" s="77" t="e">
        <f t="shared" si="6"/>
        <v>#VALUE!</v>
      </c>
      <c r="R55" s="77">
        <f t="shared" si="7"/>
        <v>1200</v>
      </c>
    </row>
    <row r="56" spans="1:18" ht="18.75" hidden="1">
      <c r="A56" s="169"/>
      <c r="B56" s="186">
        <v>281</v>
      </c>
      <c r="C56" s="139" t="s">
        <v>227</v>
      </c>
      <c r="D56" s="149">
        <f t="shared" si="8"/>
        <v>1290</v>
      </c>
      <c r="E56" s="163" t="s">
        <v>78</v>
      </c>
      <c r="F56" s="59">
        <v>41129</v>
      </c>
      <c r="G56" s="105"/>
      <c r="H56" s="112">
        <f t="shared" si="2"/>
        <v>1296</v>
      </c>
      <c r="I56" s="120" t="e">
        <f t="shared" si="3"/>
        <v>#VALUE!</v>
      </c>
      <c r="J56" s="122">
        <f t="shared" si="4"/>
        <v>1296</v>
      </c>
      <c r="L56" s="78">
        <v>1260</v>
      </c>
      <c r="M56" s="89" t="s">
        <v>78</v>
      </c>
      <c r="N56" s="75">
        <v>1260</v>
      </c>
      <c r="O56" s="69"/>
      <c r="P56" s="79">
        <f t="shared" si="5"/>
        <v>1200</v>
      </c>
      <c r="Q56" s="77" t="e">
        <f t="shared" si="6"/>
        <v>#VALUE!</v>
      </c>
      <c r="R56" s="77">
        <f t="shared" si="7"/>
        <v>1200</v>
      </c>
    </row>
    <row r="57" spans="1:18" ht="18.75" hidden="1">
      <c r="A57" s="169"/>
      <c r="B57" s="186">
        <v>282</v>
      </c>
      <c r="C57" s="139" t="s">
        <v>228</v>
      </c>
      <c r="D57" s="149">
        <f t="shared" si="8"/>
        <v>1290</v>
      </c>
      <c r="E57" s="163" t="s">
        <v>78</v>
      </c>
      <c r="F57" s="59">
        <v>41129</v>
      </c>
      <c r="G57" s="105"/>
      <c r="H57" s="112">
        <f t="shared" si="2"/>
        <v>1296</v>
      </c>
      <c r="I57" s="120" t="e">
        <f t="shared" si="3"/>
        <v>#VALUE!</v>
      </c>
      <c r="J57" s="122">
        <f t="shared" si="4"/>
        <v>1296</v>
      </c>
      <c r="L57" s="78">
        <v>1260</v>
      </c>
      <c r="M57" s="89" t="s">
        <v>78</v>
      </c>
      <c r="N57" s="75">
        <v>1260</v>
      </c>
      <c r="O57" s="69"/>
      <c r="P57" s="79">
        <f t="shared" si="5"/>
        <v>1200</v>
      </c>
      <c r="Q57" s="77" t="e">
        <f t="shared" si="6"/>
        <v>#VALUE!</v>
      </c>
      <c r="R57" s="77">
        <f t="shared" si="7"/>
        <v>1200</v>
      </c>
    </row>
    <row r="58" spans="1:18" ht="18.75" hidden="1">
      <c r="A58" s="169"/>
      <c r="B58" s="186">
        <v>283</v>
      </c>
      <c r="C58" s="139" t="s">
        <v>229</v>
      </c>
      <c r="D58" s="149">
        <f t="shared" si="8"/>
        <v>1290</v>
      </c>
      <c r="E58" s="163" t="s">
        <v>78</v>
      </c>
      <c r="F58" s="59">
        <v>41129</v>
      </c>
      <c r="G58" s="105"/>
      <c r="H58" s="112">
        <f t="shared" si="2"/>
        <v>1296</v>
      </c>
      <c r="I58" s="120" t="e">
        <f t="shared" si="3"/>
        <v>#VALUE!</v>
      </c>
      <c r="J58" s="122">
        <f t="shared" si="4"/>
        <v>1296</v>
      </c>
      <c r="L58" s="78">
        <v>1260</v>
      </c>
      <c r="M58" s="89" t="s">
        <v>78</v>
      </c>
      <c r="N58" s="75">
        <v>1260</v>
      </c>
      <c r="O58" s="69"/>
      <c r="P58" s="79">
        <f t="shared" si="5"/>
        <v>1200</v>
      </c>
      <c r="Q58" s="77" t="e">
        <f t="shared" si="6"/>
        <v>#VALUE!</v>
      </c>
      <c r="R58" s="77">
        <f t="shared" si="7"/>
        <v>1200</v>
      </c>
    </row>
    <row r="59" spans="1:18" ht="18.75" hidden="1">
      <c r="A59" s="169" t="s">
        <v>85</v>
      </c>
      <c r="B59" s="186">
        <v>284</v>
      </c>
      <c r="C59" s="139" t="s">
        <v>230</v>
      </c>
      <c r="D59" s="149">
        <f t="shared" si="8"/>
        <v>1290</v>
      </c>
      <c r="E59" s="163" t="s">
        <v>78</v>
      </c>
      <c r="F59" s="59">
        <v>41129</v>
      </c>
      <c r="G59" s="105"/>
      <c r="H59" s="112">
        <f t="shared" si="2"/>
        <v>1296</v>
      </c>
      <c r="I59" s="120" t="e">
        <f t="shared" si="3"/>
        <v>#VALUE!</v>
      </c>
      <c r="J59" s="122">
        <f t="shared" si="4"/>
        <v>1296</v>
      </c>
      <c r="L59" s="78">
        <v>1260</v>
      </c>
      <c r="M59" s="90" t="s">
        <v>78</v>
      </c>
      <c r="N59" s="91">
        <v>1260</v>
      </c>
      <c r="O59" s="69"/>
      <c r="P59" s="79">
        <f t="shared" si="5"/>
        <v>1200</v>
      </c>
      <c r="Q59" s="77" t="e">
        <f t="shared" si="6"/>
        <v>#VALUE!</v>
      </c>
      <c r="R59" s="77">
        <f t="shared" si="7"/>
        <v>1200</v>
      </c>
    </row>
    <row r="60" spans="1:18" ht="18.75">
      <c r="A60" s="169"/>
      <c r="B60" s="185">
        <v>200</v>
      </c>
      <c r="C60" s="233" t="s">
        <v>316</v>
      </c>
      <c r="D60" s="154">
        <v>2050</v>
      </c>
      <c r="E60" s="161">
        <v>2365</v>
      </c>
      <c r="F60" s="60">
        <v>42816</v>
      </c>
      <c r="G60" s="105"/>
      <c r="H60" s="112"/>
      <c r="I60" s="120"/>
      <c r="J60" s="122"/>
      <c r="L60" s="78"/>
      <c r="M60" s="90"/>
      <c r="N60" s="91"/>
      <c r="O60" s="69"/>
      <c r="P60" s="79"/>
      <c r="Q60" s="77"/>
      <c r="R60" s="77"/>
    </row>
    <row r="61" spans="1:18" ht="18.75">
      <c r="A61" s="169"/>
      <c r="B61" s="185">
        <v>201</v>
      </c>
      <c r="C61" s="138" t="s">
        <v>318</v>
      </c>
      <c r="D61" s="149">
        <v>1950</v>
      </c>
      <c r="E61" s="162">
        <v>2160</v>
      </c>
      <c r="F61" s="59">
        <v>42928</v>
      </c>
      <c r="G61" s="105"/>
      <c r="H61" s="112"/>
      <c r="I61" s="120"/>
      <c r="J61" s="122"/>
      <c r="L61" s="78"/>
      <c r="M61" s="90"/>
      <c r="N61" s="91"/>
      <c r="O61" s="69"/>
      <c r="P61" s="79"/>
      <c r="Q61" s="77"/>
      <c r="R61" s="77"/>
    </row>
    <row r="62" spans="1:18" ht="18.75">
      <c r="A62" s="169" t="s">
        <v>298</v>
      </c>
      <c r="B62" s="185">
        <v>215</v>
      </c>
      <c r="C62" s="138" t="s">
        <v>341</v>
      </c>
      <c r="D62" s="149">
        <v>2590</v>
      </c>
      <c r="E62" s="162">
        <v>3024</v>
      </c>
      <c r="F62" s="59">
        <v>42956</v>
      </c>
      <c r="G62" s="105"/>
      <c r="H62" s="112"/>
      <c r="I62" s="120"/>
      <c r="J62" s="122"/>
      <c r="L62" s="78"/>
      <c r="M62" s="90"/>
      <c r="N62" s="91"/>
      <c r="O62" s="69"/>
      <c r="P62" s="79"/>
      <c r="Q62" s="77"/>
      <c r="R62" s="77"/>
    </row>
    <row r="63" spans="1:18" ht="18.75">
      <c r="A63" s="169" t="s">
        <v>299</v>
      </c>
      <c r="B63" s="185">
        <v>205</v>
      </c>
      <c r="C63" s="138" t="s">
        <v>408</v>
      </c>
      <c r="D63" s="149">
        <v>1500</v>
      </c>
      <c r="E63" s="162">
        <v>1944</v>
      </c>
      <c r="F63" s="59">
        <v>43311</v>
      </c>
      <c r="G63" s="105"/>
      <c r="H63" s="112"/>
      <c r="I63" s="120"/>
      <c r="J63" s="122"/>
      <c r="L63" s="78"/>
      <c r="M63" s="90"/>
      <c r="N63" s="91"/>
      <c r="O63" s="69"/>
      <c r="P63" s="79"/>
      <c r="Q63" s="77"/>
      <c r="R63" s="77"/>
    </row>
    <row r="64" spans="1:18" ht="18.75">
      <c r="A64" s="169" t="s">
        <v>300</v>
      </c>
      <c r="B64" s="185">
        <v>204</v>
      </c>
      <c r="C64" s="138" t="s">
        <v>319</v>
      </c>
      <c r="D64" s="149">
        <v>2590</v>
      </c>
      <c r="E64" s="162">
        <v>3024</v>
      </c>
      <c r="F64" s="59">
        <v>42928</v>
      </c>
      <c r="G64" s="105"/>
      <c r="H64" s="112"/>
      <c r="I64" s="120"/>
      <c r="J64" s="122"/>
      <c r="L64" s="78"/>
      <c r="M64" s="90"/>
      <c r="N64" s="91"/>
      <c r="O64" s="69"/>
      <c r="P64" s="79"/>
      <c r="Q64" s="77"/>
      <c r="R64" s="77"/>
    </row>
    <row r="65" spans="1:18" ht="18.75">
      <c r="A65" s="169" t="s">
        <v>301</v>
      </c>
      <c r="B65" s="185">
        <v>202</v>
      </c>
      <c r="C65" s="232" t="s">
        <v>342</v>
      </c>
      <c r="D65" s="149">
        <f>ROUNDDOWN(H65,-1)</f>
        <v>2360</v>
      </c>
      <c r="E65" s="162">
        <f>ROUNDDOWN(I65,0)</f>
        <v>2571</v>
      </c>
      <c r="F65" s="59">
        <v>43131</v>
      </c>
      <c r="G65" s="105"/>
      <c r="H65" s="112">
        <f aca="true" t="shared" si="9" ref="H65:J69">SUM(P65*1.08)</f>
        <v>2365.714285714286</v>
      </c>
      <c r="I65" s="120">
        <f t="shared" si="9"/>
        <v>2571.4285714285716</v>
      </c>
      <c r="J65" s="122">
        <f t="shared" si="9"/>
        <v>2262.8571428571427</v>
      </c>
      <c r="L65" s="78">
        <v>2300</v>
      </c>
      <c r="M65" s="75">
        <v>2500</v>
      </c>
      <c r="N65" s="75">
        <v>2200</v>
      </c>
      <c r="O65" s="69"/>
      <c r="P65" s="79">
        <f aca="true" t="shared" si="10" ref="P65:R69">SUM(L65/1.05)</f>
        <v>2190.4761904761904</v>
      </c>
      <c r="Q65" s="77">
        <f t="shared" si="10"/>
        <v>2380.9523809523807</v>
      </c>
      <c r="R65" s="77">
        <f t="shared" si="10"/>
        <v>2095.238095238095</v>
      </c>
    </row>
    <row r="66" spans="1:18" ht="18.75">
      <c r="A66" s="169" t="s">
        <v>302</v>
      </c>
      <c r="B66" s="185">
        <v>203</v>
      </c>
      <c r="C66" s="232" t="s">
        <v>335</v>
      </c>
      <c r="D66" s="149">
        <f>ROUNDDOWN(H66,-1)</f>
        <v>2360</v>
      </c>
      <c r="E66" s="162">
        <f>ROUNDDOWN(I66,0)</f>
        <v>2571</v>
      </c>
      <c r="F66" s="59">
        <v>43064</v>
      </c>
      <c r="G66" s="105"/>
      <c r="H66" s="112">
        <f t="shared" si="9"/>
        <v>2365.714285714286</v>
      </c>
      <c r="I66" s="120">
        <f t="shared" si="9"/>
        <v>2571.4285714285716</v>
      </c>
      <c r="J66" s="122">
        <f t="shared" si="9"/>
        <v>2262.8571428571427</v>
      </c>
      <c r="L66" s="78">
        <v>2300</v>
      </c>
      <c r="M66" s="75">
        <v>2500</v>
      </c>
      <c r="N66" s="75">
        <v>2200</v>
      </c>
      <c r="O66" s="69"/>
      <c r="P66" s="79">
        <f t="shared" si="10"/>
        <v>2190.4761904761904</v>
      </c>
      <c r="Q66" s="77">
        <f t="shared" si="10"/>
        <v>2380.9523809523807</v>
      </c>
      <c r="R66" s="77">
        <f t="shared" si="10"/>
        <v>2095.238095238095</v>
      </c>
    </row>
    <row r="67" spans="1:18" ht="18.75">
      <c r="A67" s="169"/>
      <c r="B67" s="185">
        <v>214</v>
      </c>
      <c r="C67" s="138" t="s">
        <v>343</v>
      </c>
      <c r="D67" s="149">
        <f>ROUNDDOWN(H67,-1)</f>
        <v>2590</v>
      </c>
      <c r="E67" s="162">
        <f>ROUNDDOWN(I67,0)</f>
        <v>3024</v>
      </c>
      <c r="F67" s="59">
        <v>42899</v>
      </c>
      <c r="G67" s="105"/>
      <c r="H67" s="112">
        <f t="shared" si="9"/>
        <v>2592</v>
      </c>
      <c r="I67" s="120">
        <f t="shared" si="9"/>
        <v>3024</v>
      </c>
      <c r="J67" s="122">
        <f t="shared" si="9"/>
        <v>2376</v>
      </c>
      <c r="L67" s="78">
        <v>2520</v>
      </c>
      <c r="M67" s="75">
        <v>2940</v>
      </c>
      <c r="N67" s="75">
        <v>2310</v>
      </c>
      <c r="O67" s="69"/>
      <c r="P67" s="79">
        <f t="shared" si="10"/>
        <v>2400</v>
      </c>
      <c r="Q67" s="77">
        <f t="shared" si="10"/>
        <v>2800</v>
      </c>
      <c r="R67" s="77">
        <f t="shared" si="10"/>
        <v>2200</v>
      </c>
    </row>
    <row r="68" spans="1:18" ht="18.75">
      <c r="A68" s="169"/>
      <c r="B68" s="185">
        <v>207</v>
      </c>
      <c r="C68" s="138" t="s">
        <v>337</v>
      </c>
      <c r="D68" s="149">
        <v>1500</v>
      </c>
      <c r="E68" s="162">
        <v>1944</v>
      </c>
      <c r="F68" s="59">
        <v>43160</v>
      </c>
      <c r="G68" s="105"/>
      <c r="H68" s="112"/>
      <c r="I68" s="120"/>
      <c r="J68" s="122"/>
      <c r="L68" s="78"/>
      <c r="M68" s="75"/>
      <c r="N68" s="75"/>
      <c r="O68" s="69"/>
      <c r="P68" s="79"/>
      <c r="Q68" s="77"/>
      <c r="R68" s="77"/>
    </row>
    <row r="69" spans="1:18" ht="18.75">
      <c r="A69" s="169"/>
      <c r="B69" s="186">
        <v>208</v>
      </c>
      <c r="C69" s="231" t="s">
        <v>424</v>
      </c>
      <c r="D69" s="150">
        <f>ROUNDDOWN(H69,-1)</f>
        <v>2590</v>
      </c>
      <c r="E69" s="209">
        <f>ROUNDDOWN(I69,0)</f>
        <v>3024</v>
      </c>
      <c r="F69" s="59">
        <v>43351</v>
      </c>
      <c r="G69" s="105"/>
      <c r="H69" s="112">
        <f t="shared" si="9"/>
        <v>2592</v>
      </c>
      <c r="I69" s="120">
        <f t="shared" si="9"/>
        <v>3024</v>
      </c>
      <c r="J69" s="122">
        <f t="shared" si="9"/>
        <v>2376</v>
      </c>
      <c r="L69" s="78">
        <v>2520</v>
      </c>
      <c r="M69" s="75">
        <v>2940</v>
      </c>
      <c r="N69" s="75">
        <v>2310</v>
      </c>
      <c r="O69" s="69"/>
      <c r="P69" s="79">
        <f t="shared" si="10"/>
        <v>2400</v>
      </c>
      <c r="Q69" s="77">
        <f t="shared" si="10"/>
        <v>2800</v>
      </c>
      <c r="R69" s="77">
        <f t="shared" si="10"/>
        <v>2200</v>
      </c>
    </row>
    <row r="70" spans="1:18" ht="18.75">
      <c r="A70" s="169"/>
      <c r="B70" s="186">
        <v>209</v>
      </c>
      <c r="C70" s="138" t="s">
        <v>409</v>
      </c>
      <c r="D70" s="157">
        <v>1510</v>
      </c>
      <c r="E70" s="162">
        <v>1620</v>
      </c>
      <c r="F70" s="59">
        <v>43265</v>
      </c>
      <c r="G70" s="105"/>
      <c r="H70" s="112"/>
      <c r="I70" s="120"/>
      <c r="J70" s="122"/>
      <c r="L70" s="78"/>
      <c r="M70" s="75"/>
      <c r="N70" s="75"/>
      <c r="O70" s="69"/>
      <c r="P70" s="79"/>
      <c r="Q70" s="77"/>
      <c r="R70" s="77"/>
    </row>
    <row r="71" spans="1:18" ht="18.75">
      <c r="A71" s="169"/>
      <c r="B71" s="185">
        <v>210</v>
      </c>
      <c r="C71" s="233" t="s">
        <v>436</v>
      </c>
      <c r="D71" s="158">
        <v>1540</v>
      </c>
      <c r="E71" s="162">
        <v>1870</v>
      </c>
      <c r="F71" s="135">
        <v>43368</v>
      </c>
      <c r="G71" s="105"/>
      <c r="H71" s="112"/>
      <c r="I71" s="120"/>
      <c r="J71" s="122"/>
      <c r="L71" s="78"/>
      <c r="M71" s="75"/>
      <c r="N71" s="75"/>
      <c r="O71" s="69"/>
      <c r="P71" s="79"/>
      <c r="Q71" s="77"/>
      <c r="R71" s="77"/>
    </row>
    <row r="72" spans="1:18" ht="19.5" thickBot="1">
      <c r="A72" s="171"/>
      <c r="B72" s="190">
        <v>211</v>
      </c>
      <c r="C72" s="235" t="s">
        <v>359</v>
      </c>
      <c r="D72" s="153">
        <v>1540</v>
      </c>
      <c r="E72" s="207">
        <v>1870</v>
      </c>
      <c r="F72" s="67">
        <v>43191</v>
      </c>
      <c r="G72" s="105"/>
      <c r="H72" s="112"/>
      <c r="I72" s="120"/>
      <c r="J72" s="122"/>
      <c r="L72" s="78"/>
      <c r="M72" s="75"/>
      <c r="N72" s="75"/>
      <c r="O72" s="69"/>
      <c r="P72" s="79"/>
      <c r="Q72" s="77"/>
      <c r="R72" s="77"/>
    </row>
    <row r="73" spans="1:18" ht="18.75">
      <c r="A73" s="174"/>
      <c r="B73" s="187">
        <v>285</v>
      </c>
      <c r="C73" s="233" t="s">
        <v>105</v>
      </c>
      <c r="D73" s="158">
        <f t="shared" si="8"/>
        <v>610</v>
      </c>
      <c r="E73" s="161">
        <f aca="true" t="shared" si="11" ref="E73:E128">ROUNDDOWN(I73,0)</f>
        <v>822</v>
      </c>
      <c r="F73" s="60">
        <v>38980</v>
      </c>
      <c r="G73" s="106"/>
      <c r="H73" s="112">
        <f aca="true" t="shared" si="12" ref="H73:H128">SUM(P73*1.08)</f>
        <v>617.1428571428572</v>
      </c>
      <c r="I73" s="120">
        <f aca="true" t="shared" si="13" ref="I73:I128">SUM(Q73*1.08)</f>
        <v>822.8571428571429</v>
      </c>
      <c r="J73" s="122">
        <f aca="true" t="shared" si="14" ref="J73:J128">SUM(R73*1.08)</f>
        <v>514.2857142857142</v>
      </c>
      <c r="L73" s="78">
        <v>600</v>
      </c>
      <c r="M73" s="75">
        <v>800</v>
      </c>
      <c r="N73" s="75">
        <v>500</v>
      </c>
      <c r="O73" s="69"/>
      <c r="P73" s="79">
        <f aca="true" t="shared" si="15" ref="P73:P128">SUM(L73/1.05)</f>
        <v>571.4285714285714</v>
      </c>
      <c r="Q73" s="77">
        <f aca="true" t="shared" si="16" ref="Q73:Q128">SUM(M73/1.05)</f>
        <v>761.9047619047619</v>
      </c>
      <c r="R73" s="77">
        <f aca="true" t="shared" si="17" ref="R73:R128">SUM(N73/1.05)</f>
        <v>476.19047619047615</v>
      </c>
    </row>
    <row r="74" spans="1:18" ht="18.75">
      <c r="A74" s="174"/>
      <c r="B74" s="187">
        <v>286</v>
      </c>
      <c r="C74" s="138" t="s">
        <v>106</v>
      </c>
      <c r="D74" s="149">
        <f t="shared" si="8"/>
        <v>1940</v>
      </c>
      <c r="E74" s="162">
        <f t="shared" si="11"/>
        <v>2160</v>
      </c>
      <c r="F74" s="59">
        <v>39020</v>
      </c>
      <c r="G74" s="106"/>
      <c r="H74" s="112">
        <f t="shared" si="12"/>
        <v>1944.0000000000002</v>
      </c>
      <c r="I74" s="120">
        <f t="shared" si="13"/>
        <v>2160</v>
      </c>
      <c r="J74" s="122">
        <f t="shared" si="14"/>
        <v>1620</v>
      </c>
      <c r="L74" s="78">
        <v>1890</v>
      </c>
      <c r="M74" s="75">
        <v>2100</v>
      </c>
      <c r="N74" s="75">
        <v>1575</v>
      </c>
      <c r="O74" s="69"/>
      <c r="P74" s="79">
        <f t="shared" si="15"/>
        <v>1800</v>
      </c>
      <c r="Q74" s="77">
        <f t="shared" si="16"/>
        <v>2000</v>
      </c>
      <c r="R74" s="77">
        <f t="shared" si="17"/>
        <v>1500</v>
      </c>
    </row>
    <row r="75" spans="1:18" ht="18.75">
      <c r="A75" s="174"/>
      <c r="B75" s="187">
        <v>287</v>
      </c>
      <c r="C75" s="138" t="s">
        <v>275</v>
      </c>
      <c r="D75" s="149">
        <f t="shared" si="8"/>
        <v>1080</v>
      </c>
      <c r="E75" s="162">
        <f t="shared" si="11"/>
        <v>1296</v>
      </c>
      <c r="F75" s="59">
        <v>41950</v>
      </c>
      <c r="G75" s="106"/>
      <c r="H75" s="112">
        <f t="shared" si="12"/>
        <v>1080</v>
      </c>
      <c r="I75" s="120">
        <f t="shared" si="13"/>
        <v>1296</v>
      </c>
      <c r="J75" s="122">
        <f t="shared" si="14"/>
        <v>928.8000000000001</v>
      </c>
      <c r="L75" s="78">
        <v>1050</v>
      </c>
      <c r="M75" s="75">
        <v>1260</v>
      </c>
      <c r="N75" s="75">
        <v>903</v>
      </c>
      <c r="O75" s="69"/>
      <c r="P75" s="79">
        <f t="shared" si="15"/>
        <v>1000</v>
      </c>
      <c r="Q75" s="77">
        <f t="shared" si="16"/>
        <v>1200</v>
      </c>
      <c r="R75" s="77">
        <f t="shared" si="17"/>
        <v>860</v>
      </c>
    </row>
    <row r="76" spans="1:18" ht="18.75">
      <c r="A76" s="174" t="s">
        <v>104</v>
      </c>
      <c r="B76" s="187">
        <v>289</v>
      </c>
      <c r="C76" s="138" t="s">
        <v>262</v>
      </c>
      <c r="D76" s="149">
        <f t="shared" si="8"/>
        <v>1510</v>
      </c>
      <c r="E76" s="162">
        <f t="shared" si="11"/>
        <v>1728</v>
      </c>
      <c r="F76" s="59">
        <v>41720</v>
      </c>
      <c r="G76" s="106"/>
      <c r="H76" s="112">
        <f t="shared" si="12"/>
        <v>1512</v>
      </c>
      <c r="I76" s="120">
        <f t="shared" si="13"/>
        <v>1728</v>
      </c>
      <c r="J76" s="122">
        <f t="shared" si="14"/>
        <v>1296</v>
      </c>
      <c r="L76" s="78">
        <v>1470</v>
      </c>
      <c r="M76" s="75">
        <v>1680</v>
      </c>
      <c r="N76" s="75">
        <v>1260</v>
      </c>
      <c r="O76" s="69"/>
      <c r="P76" s="79">
        <f t="shared" si="15"/>
        <v>1400</v>
      </c>
      <c r="Q76" s="77">
        <f t="shared" si="16"/>
        <v>1600</v>
      </c>
      <c r="R76" s="77">
        <f t="shared" si="17"/>
        <v>1200</v>
      </c>
    </row>
    <row r="77" spans="1:18" ht="18.75">
      <c r="A77" s="174"/>
      <c r="B77" s="187">
        <v>291</v>
      </c>
      <c r="C77" s="138" t="s">
        <v>107</v>
      </c>
      <c r="D77" s="149">
        <f t="shared" si="8"/>
        <v>1720</v>
      </c>
      <c r="E77" s="162">
        <f t="shared" si="11"/>
        <v>1944</v>
      </c>
      <c r="F77" s="59">
        <v>39266</v>
      </c>
      <c r="G77" s="106"/>
      <c r="H77" s="112">
        <f t="shared" si="12"/>
        <v>1728</v>
      </c>
      <c r="I77" s="120">
        <f t="shared" si="13"/>
        <v>1944.0000000000002</v>
      </c>
      <c r="J77" s="122">
        <f t="shared" si="14"/>
        <v>1512</v>
      </c>
      <c r="L77" s="78">
        <v>1680</v>
      </c>
      <c r="M77" s="75">
        <v>1890</v>
      </c>
      <c r="N77" s="75">
        <v>1470</v>
      </c>
      <c r="O77" s="69"/>
      <c r="P77" s="79">
        <f t="shared" si="15"/>
        <v>1600</v>
      </c>
      <c r="Q77" s="77">
        <f t="shared" si="16"/>
        <v>1800</v>
      </c>
      <c r="R77" s="77">
        <f t="shared" si="17"/>
        <v>1400</v>
      </c>
    </row>
    <row r="78" spans="1:18" ht="18.75">
      <c r="A78" s="174"/>
      <c r="B78" s="187">
        <v>279</v>
      </c>
      <c r="C78" s="138" t="s">
        <v>269</v>
      </c>
      <c r="D78" s="149">
        <f t="shared" si="8"/>
        <v>1940</v>
      </c>
      <c r="E78" s="162">
        <f t="shared" si="11"/>
        <v>2160</v>
      </c>
      <c r="F78" s="59">
        <v>41783</v>
      </c>
      <c r="G78" s="105"/>
      <c r="H78" s="112">
        <f t="shared" si="12"/>
        <v>1944.0000000000002</v>
      </c>
      <c r="I78" s="120">
        <f t="shared" si="13"/>
        <v>2160</v>
      </c>
      <c r="J78" s="122">
        <f t="shared" si="14"/>
        <v>1620</v>
      </c>
      <c r="L78" s="78">
        <v>1890</v>
      </c>
      <c r="M78" s="75">
        <v>2100</v>
      </c>
      <c r="N78" s="75">
        <v>1575</v>
      </c>
      <c r="O78" s="69"/>
      <c r="P78" s="79">
        <f t="shared" si="15"/>
        <v>1800</v>
      </c>
      <c r="Q78" s="77">
        <f t="shared" si="16"/>
        <v>2000</v>
      </c>
      <c r="R78" s="77">
        <f t="shared" si="17"/>
        <v>1500</v>
      </c>
    </row>
    <row r="79" spans="1:18" ht="18.75">
      <c r="A79" s="169"/>
      <c r="B79" s="187">
        <v>288</v>
      </c>
      <c r="C79" s="138" t="s">
        <v>317</v>
      </c>
      <c r="D79" s="149">
        <f t="shared" si="8"/>
        <v>1940</v>
      </c>
      <c r="E79" s="162">
        <f t="shared" si="11"/>
        <v>2160</v>
      </c>
      <c r="F79" s="59">
        <v>42934</v>
      </c>
      <c r="G79" s="106"/>
      <c r="H79" s="112">
        <f t="shared" si="12"/>
        <v>1944.0000000000002</v>
      </c>
      <c r="I79" s="120">
        <f t="shared" si="13"/>
        <v>2160</v>
      </c>
      <c r="J79" s="122">
        <f t="shared" si="14"/>
        <v>1728</v>
      </c>
      <c r="L79" s="78">
        <v>1890</v>
      </c>
      <c r="M79" s="75">
        <v>2100</v>
      </c>
      <c r="N79" s="75">
        <v>1680</v>
      </c>
      <c r="O79" s="69"/>
      <c r="P79" s="79">
        <f t="shared" si="15"/>
        <v>1800</v>
      </c>
      <c r="Q79" s="77">
        <f t="shared" si="16"/>
        <v>2000</v>
      </c>
      <c r="R79" s="77">
        <f t="shared" si="17"/>
        <v>1600</v>
      </c>
    </row>
    <row r="80" spans="1:18" ht="18.75">
      <c r="A80" s="175" t="s">
        <v>83</v>
      </c>
      <c r="B80" s="187">
        <v>293</v>
      </c>
      <c r="C80" s="139" t="s">
        <v>344</v>
      </c>
      <c r="D80" s="149">
        <f t="shared" si="8"/>
        <v>2980</v>
      </c>
      <c r="E80" s="162">
        <f t="shared" si="11"/>
        <v>3240</v>
      </c>
      <c r="F80" s="60">
        <v>43122</v>
      </c>
      <c r="G80" s="105"/>
      <c r="H80" s="112">
        <f t="shared" si="12"/>
        <v>2982.857142857143</v>
      </c>
      <c r="I80" s="120">
        <f t="shared" si="13"/>
        <v>3240</v>
      </c>
      <c r="J80" s="122">
        <f t="shared" si="14"/>
        <v>2468.571428571429</v>
      </c>
      <c r="L80" s="78">
        <v>2900</v>
      </c>
      <c r="M80" s="75">
        <v>3150</v>
      </c>
      <c r="N80" s="75">
        <v>2400</v>
      </c>
      <c r="O80" s="69"/>
      <c r="P80" s="79">
        <f t="shared" si="15"/>
        <v>2761.904761904762</v>
      </c>
      <c r="Q80" s="77">
        <f t="shared" si="16"/>
        <v>3000</v>
      </c>
      <c r="R80" s="77">
        <f t="shared" si="17"/>
        <v>2285.714285714286</v>
      </c>
    </row>
    <row r="81" spans="1:18" ht="18.75">
      <c r="A81" s="169"/>
      <c r="B81" s="186">
        <v>298</v>
      </c>
      <c r="C81" s="138" t="s">
        <v>240</v>
      </c>
      <c r="D81" s="149">
        <f>ROUNDDOWN(H81,0)</f>
        <v>1388</v>
      </c>
      <c r="E81" s="162">
        <f t="shared" si="11"/>
        <v>1543</v>
      </c>
      <c r="F81" s="59">
        <v>40897</v>
      </c>
      <c r="G81" s="106"/>
      <c r="H81" s="112">
        <f t="shared" si="12"/>
        <v>1388.5714285714284</v>
      </c>
      <c r="I81" s="120">
        <f t="shared" si="13"/>
        <v>1543.3200000000002</v>
      </c>
      <c r="J81" s="122">
        <f t="shared" si="14"/>
        <v>1311.4285714285713</v>
      </c>
      <c r="L81" s="78">
        <v>1350</v>
      </c>
      <c r="M81" s="75">
        <v>1500</v>
      </c>
      <c r="N81" s="75">
        <v>1275</v>
      </c>
      <c r="O81" s="69"/>
      <c r="P81" s="79">
        <f t="shared" si="15"/>
        <v>1285.7142857142856</v>
      </c>
      <c r="Q81" s="121">
        <v>1429</v>
      </c>
      <c r="R81" s="77">
        <f t="shared" si="17"/>
        <v>1214.2857142857142</v>
      </c>
    </row>
    <row r="82" spans="1:18" ht="18.75">
      <c r="A82" s="169"/>
      <c r="B82" s="186">
        <v>299</v>
      </c>
      <c r="C82" s="139" t="s">
        <v>260</v>
      </c>
      <c r="D82" s="149">
        <f>ROUNDDOWN(H82,0)</f>
        <v>1388</v>
      </c>
      <c r="E82" s="162">
        <f t="shared" si="11"/>
        <v>1543</v>
      </c>
      <c r="F82" s="59">
        <v>39953</v>
      </c>
      <c r="G82" s="106"/>
      <c r="H82" s="112">
        <f t="shared" si="12"/>
        <v>1388.5714285714284</v>
      </c>
      <c r="I82" s="120">
        <f t="shared" si="13"/>
        <v>1543.3200000000002</v>
      </c>
      <c r="J82" s="122">
        <f t="shared" si="14"/>
        <v>1311.4285714285713</v>
      </c>
      <c r="L82" s="78">
        <v>1350</v>
      </c>
      <c r="M82" s="75">
        <v>1500</v>
      </c>
      <c r="N82" s="75">
        <v>1275</v>
      </c>
      <c r="O82" s="69"/>
      <c r="P82" s="79">
        <f t="shared" si="15"/>
        <v>1285.7142857142856</v>
      </c>
      <c r="Q82" s="121">
        <v>1429</v>
      </c>
      <c r="R82" s="77">
        <f t="shared" si="17"/>
        <v>1214.2857142857142</v>
      </c>
    </row>
    <row r="83" spans="1:18" ht="18.75">
      <c r="A83" s="169"/>
      <c r="B83" s="186">
        <v>423</v>
      </c>
      <c r="C83" s="139" t="s">
        <v>108</v>
      </c>
      <c r="D83" s="149">
        <f aca="true" t="shared" si="18" ref="D83:D121">ROUNDDOWN(H83,-1)</f>
        <v>920</v>
      </c>
      <c r="E83" s="162">
        <f t="shared" si="11"/>
        <v>1080</v>
      </c>
      <c r="F83" s="59">
        <v>39753</v>
      </c>
      <c r="G83" s="106"/>
      <c r="H83" s="112">
        <f t="shared" si="12"/>
        <v>925.7142857142858</v>
      </c>
      <c r="I83" s="120">
        <f t="shared" si="13"/>
        <v>1080</v>
      </c>
      <c r="J83" s="122">
        <f t="shared" si="14"/>
        <v>822.8571428571429</v>
      </c>
      <c r="L83" s="78">
        <v>900</v>
      </c>
      <c r="M83" s="81">
        <v>1050</v>
      </c>
      <c r="N83" s="81">
        <v>800</v>
      </c>
      <c r="O83" s="69"/>
      <c r="P83" s="79">
        <f t="shared" si="15"/>
        <v>857.1428571428571</v>
      </c>
      <c r="Q83" s="77">
        <f t="shared" si="16"/>
        <v>1000</v>
      </c>
      <c r="R83" s="77">
        <f t="shared" si="17"/>
        <v>761.9047619047619</v>
      </c>
    </row>
    <row r="84" spans="1:18" ht="18.75">
      <c r="A84" s="169" t="s">
        <v>84</v>
      </c>
      <c r="B84" s="186">
        <v>424</v>
      </c>
      <c r="C84" s="143" t="s">
        <v>267</v>
      </c>
      <c r="D84" s="149">
        <f t="shared" si="18"/>
        <v>10800</v>
      </c>
      <c r="E84" s="162">
        <f t="shared" si="11"/>
        <v>10800</v>
      </c>
      <c r="F84" s="61" t="s">
        <v>78</v>
      </c>
      <c r="H84" s="112">
        <f t="shared" si="12"/>
        <v>10800</v>
      </c>
      <c r="I84" s="120">
        <f t="shared" si="13"/>
        <v>10800</v>
      </c>
      <c r="J84" s="122">
        <f t="shared" si="14"/>
        <v>10800</v>
      </c>
      <c r="L84" s="78">
        <v>10500</v>
      </c>
      <c r="M84" s="92">
        <v>10500</v>
      </c>
      <c r="N84" s="92">
        <v>10500</v>
      </c>
      <c r="O84" s="69"/>
      <c r="P84" s="79">
        <f t="shared" si="15"/>
        <v>10000</v>
      </c>
      <c r="Q84" s="77">
        <f t="shared" si="16"/>
        <v>10000</v>
      </c>
      <c r="R84" s="77">
        <f t="shared" si="17"/>
        <v>10000</v>
      </c>
    </row>
    <row r="85" spans="1:18" ht="18.75">
      <c r="A85" s="169"/>
      <c r="B85" s="186">
        <v>425</v>
      </c>
      <c r="C85" s="139" t="s">
        <v>268</v>
      </c>
      <c r="D85" s="149">
        <f t="shared" si="18"/>
        <v>5400</v>
      </c>
      <c r="E85" s="162">
        <f t="shared" si="11"/>
        <v>5400</v>
      </c>
      <c r="F85" s="61" t="s">
        <v>78</v>
      </c>
      <c r="H85" s="112">
        <f t="shared" si="12"/>
        <v>5400</v>
      </c>
      <c r="I85" s="120">
        <f t="shared" si="13"/>
        <v>5400</v>
      </c>
      <c r="J85" s="122">
        <f t="shared" si="14"/>
        <v>5400</v>
      </c>
      <c r="L85" s="78">
        <v>5250</v>
      </c>
      <c r="M85" s="81">
        <v>5250</v>
      </c>
      <c r="N85" s="81">
        <v>5250</v>
      </c>
      <c r="O85" s="69"/>
      <c r="P85" s="79">
        <f t="shared" si="15"/>
        <v>5000</v>
      </c>
      <c r="Q85" s="77">
        <f t="shared" si="16"/>
        <v>5000</v>
      </c>
      <c r="R85" s="77">
        <f t="shared" si="17"/>
        <v>5000</v>
      </c>
    </row>
    <row r="86" spans="1:18" ht="18.75">
      <c r="A86" s="169"/>
      <c r="B86" s="186">
        <v>537</v>
      </c>
      <c r="C86" s="139" t="s">
        <v>200</v>
      </c>
      <c r="D86" s="149">
        <f t="shared" si="18"/>
        <v>1020</v>
      </c>
      <c r="E86" s="162">
        <f t="shared" si="11"/>
        <v>1131</v>
      </c>
      <c r="F86" s="59">
        <v>40163</v>
      </c>
      <c r="G86" s="106"/>
      <c r="H86" s="112">
        <f t="shared" si="12"/>
        <v>1028.5714285714284</v>
      </c>
      <c r="I86" s="120">
        <f t="shared" si="13"/>
        <v>1131.4285714285713</v>
      </c>
      <c r="J86" s="122">
        <f t="shared" si="14"/>
        <v>925.7142857142858</v>
      </c>
      <c r="L86" s="78">
        <v>1000</v>
      </c>
      <c r="M86" s="93">
        <v>1100</v>
      </c>
      <c r="N86" s="93">
        <v>900</v>
      </c>
      <c r="O86" s="69"/>
      <c r="P86" s="79">
        <f t="shared" si="15"/>
        <v>952.3809523809523</v>
      </c>
      <c r="Q86" s="77">
        <f t="shared" si="16"/>
        <v>1047.6190476190475</v>
      </c>
      <c r="R86" s="77">
        <f t="shared" si="17"/>
        <v>857.1428571428571</v>
      </c>
    </row>
    <row r="87" spans="1:18" ht="18.75">
      <c r="A87" s="169"/>
      <c r="B87" s="186">
        <v>539</v>
      </c>
      <c r="C87" s="139" t="s">
        <v>209</v>
      </c>
      <c r="D87" s="149">
        <f t="shared" si="18"/>
        <v>1130</v>
      </c>
      <c r="E87" s="162">
        <f t="shared" si="11"/>
        <v>1234</v>
      </c>
      <c r="F87" s="59">
        <v>40507</v>
      </c>
      <c r="G87" s="105"/>
      <c r="H87" s="112">
        <f t="shared" si="12"/>
        <v>1131.4285714285713</v>
      </c>
      <c r="I87" s="120">
        <f t="shared" si="13"/>
        <v>1234.2857142857144</v>
      </c>
      <c r="J87" s="122">
        <f t="shared" si="14"/>
        <v>1028.5714285714284</v>
      </c>
      <c r="L87" s="78">
        <v>1100</v>
      </c>
      <c r="M87" s="81">
        <v>1200</v>
      </c>
      <c r="N87" s="81">
        <v>1000</v>
      </c>
      <c r="O87" s="69"/>
      <c r="P87" s="79">
        <f t="shared" si="15"/>
        <v>1047.6190476190475</v>
      </c>
      <c r="Q87" s="77">
        <f t="shared" si="16"/>
        <v>1142.857142857143</v>
      </c>
      <c r="R87" s="77">
        <f t="shared" si="17"/>
        <v>952.3809523809523</v>
      </c>
    </row>
    <row r="88" spans="1:18" ht="18.75">
      <c r="A88" s="169" t="s">
        <v>278</v>
      </c>
      <c r="B88" s="187">
        <v>540</v>
      </c>
      <c r="C88" s="139" t="s">
        <v>437</v>
      </c>
      <c r="D88" s="149">
        <f t="shared" si="18"/>
        <v>2460</v>
      </c>
      <c r="E88" s="162">
        <f t="shared" si="11"/>
        <v>2808</v>
      </c>
      <c r="F88" s="59">
        <v>41246</v>
      </c>
      <c r="G88" s="105"/>
      <c r="H88" s="112">
        <f t="shared" si="12"/>
        <v>2468.571428571429</v>
      </c>
      <c r="I88" s="120">
        <f t="shared" si="13"/>
        <v>2808</v>
      </c>
      <c r="J88" s="122">
        <f t="shared" si="14"/>
        <v>2376</v>
      </c>
      <c r="L88" s="78">
        <v>2400</v>
      </c>
      <c r="M88" s="81">
        <v>2730</v>
      </c>
      <c r="N88" s="81">
        <v>2310</v>
      </c>
      <c r="O88" s="69"/>
      <c r="P88" s="79">
        <f t="shared" si="15"/>
        <v>2285.714285714286</v>
      </c>
      <c r="Q88" s="77">
        <f t="shared" si="16"/>
        <v>2600</v>
      </c>
      <c r="R88" s="77">
        <f t="shared" si="17"/>
        <v>2200</v>
      </c>
    </row>
    <row r="89" spans="1:18" ht="18.75">
      <c r="A89" s="169"/>
      <c r="B89" s="186">
        <v>541</v>
      </c>
      <c r="C89" s="236" t="s">
        <v>309</v>
      </c>
      <c r="D89" s="149">
        <f t="shared" si="18"/>
        <v>5600</v>
      </c>
      <c r="E89" s="162">
        <f t="shared" si="11"/>
        <v>5832</v>
      </c>
      <c r="F89" s="59">
        <v>42724</v>
      </c>
      <c r="G89" s="105"/>
      <c r="H89" s="112">
        <f t="shared" si="12"/>
        <v>5605.714285714285</v>
      </c>
      <c r="I89" s="120">
        <f t="shared" si="13"/>
        <v>5832</v>
      </c>
      <c r="J89" s="122">
        <f t="shared" si="14"/>
        <v>5400</v>
      </c>
      <c r="L89" s="78">
        <v>5450</v>
      </c>
      <c r="M89" s="75">
        <v>5670</v>
      </c>
      <c r="N89" s="75">
        <v>5250</v>
      </c>
      <c r="O89" s="69"/>
      <c r="P89" s="79">
        <f t="shared" si="15"/>
        <v>5190.47619047619</v>
      </c>
      <c r="Q89" s="77">
        <f t="shared" si="16"/>
        <v>5400</v>
      </c>
      <c r="R89" s="77">
        <f t="shared" si="17"/>
        <v>5000</v>
      </c>
    </row>
    <row r="90" spans="1:18" ht="18.75">
      <c r="A90" s="169"/>
      <c r="B90" s="186">
        <v>542</v>
      </c>
      <c r="C90" s="138" t="s">
        <v>310</v>
      </c>
      <c r="D90" s="149">
        <f t="shared" si="18"/>
        <v>2360</v>
      </c>
      <c r="E90" s="162">
        <f t="shared" si="11"/>
        <v>2376</v>
      </c>
      <c r="F90" s="59">
        <v>42724</v>
      </c>
      <c r="G90" s="105"/>
      <c r="H90" s="112">
        <f t="shared" si="12"/>
        <v>2365.714285714286</v>
      </c>
      <c r="I90" s="120">
        <f t="shared" si="13"/>
        <v>2376</v>
      </c>
      <c r="J90" s="122">
        <f t="shared" si="14"/>
        <v>2314.285714285714</v>
      </c>
      <c r="L90" s="78">
        <v>2300</v>
      </c>
      <c r="M90" s="75">
        <v>2310</v>
      </c>
      <c r="N90" s="75">
        <v>2250</v>
      </c>
      <c r="O90" s="69"/>
      <c r="P90" s="79">
        <f t="shared" si="15"/>
        <v>2190.4761904761904</v>
      </c>
      <c r="Q90" s="77">
        <f t="shared" si="16"/>
        <v>2200</v>
      </c>
      <c r="R90" s="77">
        <f t="shared" si="17"/>
        <v>2142.8571428571427</v>
      </c>
    </row>
    <row r="91" spans="1:18" ht="18.75">
      <c r="A91" s="169"/>
      <c r="B91" s="186">
        <v>538</v>
      </c>
      <c r="C91" s="138" t="s">
        <v>326</v>
      </c>
      <c r="D91" s="149">
        <f t="shared" si="18"/>
        <v>2260</v>
      </c>
      <c r="E91" s="162">
        <f t="shared" si="11"/>
        <v>2592</v>
      </c>
      <c r="F91" s="59">
        <v>43001</v>
      </c>
      <c r="G91" s="105"/>
      <c r="H91" s="112">
        <f t="shared" si="12"/>
        <v>2262.8571428571427</v>
      </c>
      <c r="I91" s="120">
        <f t="shared" si="13"/>
        <v>2592</v>
      </c>
      <c r="J91" s="122">
        <f t="shared" si="14"/>
        <v>2108.5714285714284</v>
      </c>
      <c r="L91" s="78">
        <v>2200</v>
      </c>
      <c r="M91" s="75">
        <v>2520</v>
      </c>
      <c r="N91" s="75">
        <v>2050</v>
      </c>
      <c r="O91" s="69"/>
      <c r="P91" s="79">
        <f t="shared" si="15"/>
        <v>2095.238095238095</v>
      </c>
      <c r="Q91" s="77">
        <f t="shared" si="16"/>
        <v>2400</v>
      </c>
      <c r="R91" s="77">
        <f t="shared" si="17"/>
        <v>1952.3809523809523</v>
      </c>
    </row>
    <row r="92" spans="1:18" ht="18.75">
      <c r="A92" s="169"/>
      <c r="B92" s="186">
        <v>550</v>
      </c>
      <c r="C92" s="236" t="s">
        <v>307</v>
      </c>
      <c r="D92" s="149">
        <f t="shared" si="18"/>
        <v>5140</v>
      </c>
      <c r="E92" s="162">
        <f t="shared" si="11"/>
        <v>5832</v>
      </c>
      <c r="F92" s="60">
        <v>42641</v>
      </c>
      <c r="G92" s="105"/>
      <c r="H92" s="112">
        <f t="shared" si="12"/>
        <v>5142.857142857143</v>
      </c>
      <c r="I92" s="120">
        <f t="shared" si="13"/>
        <v>5832</v>
      </c>
      <c r="J92" s="122">
        <f t="shared" si="14"/>
        <v>4937.142857142858</v>
      </c>
      <c r="L92" s="78">
        <v>5000</v>
      </c>
      <c r="M92" s="75">
        <v>5670</v>
      </c>
      <c r="N92" s="75">
        <v>4800</v>
      </c>
      <c r="O92" s="69"/>
      <c r="P92" s="79">
        <f t="shared" si="15"/>
        <v>4761.9047619047615</v>
      </c>
      <c r="Q92" s="77">
        <f t="shared" si="16"/>
        <v>5400</v>
      </c>
      <c r="R92" s="77">
        <f t="shared" si="17"/>
        <v>4571.428571428572</v>
      </c>
    </row>
    <row r="93" spans="1:18" ht="18.75">
      <c r="A93" s="169"/>
      <c r="B93" s="186">
        <v>551</v>
      </c>
      <c r="C93" s="138" t="s">
        <v>308</v>
      </c>
      <c r="D93" s="149">
        <f t="shared" si="18"/>
        <v>2980</v>
      </c>
      <c r="E93" s="162">
        <f t="shared" si="11"/>
        <v>3024</v>
      </c>
      <c r="F93" s="60">
        <v>42641</v>
      </c>
      <c r="G93" s="105"/>
      <c r="H93" s="112">
        <f t="shared" si="12"/>
        <v>2982.857142857143</v>
      </c>
      <c r="I93" s="120">
        <f t="shared" si="13"/>
        <v>3024</v>
      </c>
      <c r="J93" s="122">
        <f t="shared" si="14"/>
        <v>2931.4285714285716</v>
      </c>
      <c r="L93" s="78">
        <v>2900</v>
      </c>
      <c r="M93" s="75">
        <v>2940</v>
      </c>
      <c r="N93" s="75">
        <v>2850</v>
      </c>
      <c r="O93" s="69"/>
      <c r="P93" s="79">
        <f t="shared" si="15"/>
        <v>2761.904761904762</v>
      </c>
      <c r="Q93" s="77">
        <f t="shared" si="16"/>
        <v>2800</v>
      </c>
      <c r="R93" s="77">
        <f t="shared" si="17"/>
        <v>2714.285714285714</v>
      </c>
    </row>
    <row r="94" spans="1:18" ht="19.5" thickBot="1">
      <c r="A94" s="171"/>
      <c r="B94" s="193">
        <v>554</v>
      </c>
      <c r="C94" s="235" t="s">
        <v>438</v>
      </c>
      <c r="D94" s="153">
        <f t="shared" si="18"/>
        <v>2360</v>
      </c>
      <c r="E94" s="207">
        <f t="shared" si="11"/>
        <v>2700</v>
      </c>
      <c r="F94" s="67">
        <v>41730</v>
      </c>
      <c r="G94" s="105"/>
      <c r="H94" s="114">
        <f t="shared" si="12"/>
        <v>2365.714285714286</v>
      </c>
      <c r="I94" s="120">
        <f t="shared" si="13"/>
        <v>2700</v>
      </c>
      <c r="J94" s="122">
        <f t="shared" si="14"/>
        <v>2268</v>
      </c>
      <c r="L94" s="116">
        <v>2300</v>
      </c>
      <c r="M94" s="81">
        <v>2625</v>
      </c>
      <c r="N94" s="81">
        <v>2205</v>
      </c>
      <c r="O94" s="69"/>
      <c r="P94" s="79">
        <f t="shared" si="15"/>
        <v>2190.4761904761904</v>
      </c>
      <c r="Q94" s="77">
        <f t="shared" si="16"/>
        <v>2500</v>
      </c>
      <c r="R94" s="77">
        <f t="shared" si="17"/>
        <v>2100</v>
      </c>
    </row>
    <row r="95" spans="1:18" ht="18.75">
      <c r="A95" s="169"/>
      <c r="B95" s="194">
        <v>303</v>
      </c>
      <c r="C95" s="142" t="s">
        <v>296</v>
      </c>
      <c r="D95" s="158">
        <v>860</v>
      </c>
      <c r="E95" s="161">
        <v>1080</v>
      </c>
      <c r="F95" s="60">
        <v>42578</v>
      </c>
      <c r="G95" s="105"/>
      <c r="H95" s="112"/>
      <c r="I95" s="120"/>
      <c r="J95" s="122"/>
      <c r="L95" s="78"/>
      <c r="M95" s="89"/>
      <c r="N95" s="75"/>
      <c r="O95" s="69"/>
      <c r="P95" s="79"/>
      <c r="Q95" s="77"/>
      <c r="R95" s="77"/>
    </row>
    <row r="96" spans="1:18" ht="18.75">
      <c r="A96" s="169"/>
      <c r="B96" s="186">
        <v>304</v>
      </c>
      <c r="C96" s="138" t="s">
        <v>109</v>
      </c>
      <c r="D96" s="149">
        <f t="shared" si="18"/>
        <v>1290</v>
      </c>
      <c r="E96" s="162">
        <f t="shared" si="11"/>
        <v>1620</v>
      </c>
      <c r="F96" s="59">
        <v>35716</v>
      </c>
      <c r="G96" s="106"/>
      <c r="H96" s="112">
        <f t="shared" si="12"/>
        <v>1296</v>
      </c>
      <c r="I96" s="120">
        <f t="shared" si="13"/>
        <v>1620</v>
      </c>
      <c r="J96" s="122">
        <f t="shared" si="14"/>
        <v>1188</v>
      </c>
      <c r="L96" s="78">
        <v>1260</v>
      </c>
      <c r="M96" s="75">
        <v>1575</v>
      </c>
      <c r="N96" s="75">
        <v>1155</v>
      </c>
      <c r="O96" s="69"/>
      <c r="P96" s="79">
        <f t="shared" si="15"/>
        <v>1200</v>
      </c>
      <c r="Q96" s="77">
        <f t="shared" si="16"/>
        <v>1500</v>
      </c>
      <c r="R96" s="77">
        <f t="shared" si="17"/>
        <v>1100</v>
      </c>
    </row>
    <row r="97" spans="1:18" ht="18.75">
      <c r="A97" s="169" t="s">
        <v>4</v>
      </c>
      <c r="B97" s="186">
        <v>309</v>
      </c>
      <c r="C97" s="138" t="s">
        <v>110</v>
      </c>
      <c r="D97" s="149">
        <f t="shared" si="18"/>
        <v>1080</v>
      </c>
      <c r="E97" s="162">
        <f t="shared" si="11"/>
        <v>1296</v>
      </c>
      <c r="F97" s="59">
        <v>31463</v>
      </c>
      <c r="G97" s="106"/>
      <c r="H97" s="112">
        <f t="shared" si="12"/>
        <v>1080</v>
      </c>
      <c r="I97" s="120">
        <f t="shared" si="13"/>
        <v>1296</v>
      </c>
      <c r="J97" s="122">
        <f t="shared" si="14"/>
        <v>972.0000000000001</v>
      </c>
      <c r="L97" s="78">
        <v>1050</v>
      </c>
      <c r="M97" s="75">
        <v>1260</v>
      </c>
      <c r="N97" s="75">
        <v>945</v>
      </c>
      <c r="O97" s="69"/>
      <c r="P97" s="79">
        <f t="shared" si="15"/>
        <v>1000</v>
      </c>
      <c r="Q97" s="77">
        <f t="shared" si="16"/>
        <v>1200</v>
      </c>
      <c r="R97" s="77">
        <f t="shared" si="17"/>
        <v>900</v>
      </c>
    </row>
    <row r="98" spans="1:18" ht="18.75">
      <c r="A98" s="169"/>
      <c r="B98" s="186">
        <v>310</v>
      </c>
      <c r="C98" s="138" t="s">
        <v>111</v>
      </c>
      <c r="D98" s="149">
        <f t="shared" si="18"/>
        <v>1290</v>
      </c>
      <c r="E98" s="162">
        <f t="shared" si="11"/>
        <v>1512</v>
      </c>
      <c r="F98" s="61" t="s">
        <v>207</v>
      </c>
      <c r="H98" s="112">
        <f t="shared" si="12"/>
        <v>1294.9714285714285</v>
      </c>
      <c r="I98" s="120">
        <f t="shared" si="13"/>
        <v>1512</v>
      </c>
      <c r="J98" s="122">
        <f t="shared" si="14"/>
        <v>1188</v>
      </c>
      <c r="L98" s="78">
        <v>1259</v>
      </c>
      <c r="M98" s="75">
        <v>1470</v>
      </c>
      <c r="N98" s="84">
        <v>1155</v>
      </c>
      <c r="O98" s="69"/>
      <c r="P98" s="79">
        <f t="shared" si="15"/>
        <v>1199.047619047619</v>
      </c>
      <c r="Q98" s="77">
        <f t="shared" si="16"/>
        <v>1400</v>
      </c>
      <c r="R98" s="77">
        <f t="shared" si="17"/>
        <v>1100</v>
      </c>
    </row>
    <row r="99" spans="1:18" ht="18.75">
      <c r="A99" s="169" t="s">
        <v>5</v>
      </c>
      <c r="B99" s="186">
        <v>311</v>
      </c>
      <c r="C99" s="138" t="s">
        <v>112</v>
      </c>
      <c r="D99" s="149">
        <f t="shared" si="18"/>
        <v>2260</v>
      </c>
      <c r="E99" s="162">
        <f t="shared" si="11"/>
        <v>2365</v>
      </c>
      <c r="F99" s="59">
        <v>35598</v>
      </c>
      <c r="G99" s="106"/>
      <c r="H99" s="112">
        <f t="shared" si="12"/>
        <v>2262.8571428571427</v>
      </c>
      <c r="I99" s="120">
        <f t="shared" si="13"/>
        <v>2365.714285714286</v>
      </c>
      <c r="J99" s="122">
        <f t="shared" si="14"/>
        <v>2160</v>
      </c>
      <c r="L99" s="78">
        <v>2200</v>
      </c>
      <c r="M99" s="75">
        <v>2300</v>
      </c>
      <c r="N99" s="84">
        <v>2100</v>
      </c>
      <c r="O99" s="69"/>
      <c r="P99" s="79">
        <f t="shared" si="15"/>
        <v>2095.238095238095</v>
      </c>
      <c r="Q99" s="77">
        <f t="shared" si="16"/>
        <v>2190.4761904761904</v>
      </c>
      <c r="R99" s="77">
        <f t="shared" si="17"/>
        <v>2000</v>
      </c>
    </row>
    <row r="100" spans="1:18" ht="18.75">
      <c r="A100" s="169"/>
      <c r="B100" s="186">
        <v>312</v>
      </c>
      <c r="C100" s="138" t="s">
        <v>113</v>
      </c>
      <c r="D100" s="149">
        <f t="shared" si="18"/>
        <v>2260</v>
      </c>
      <c r="E100" s="162">
        <f t="shared" si="11"/>
        <v>2365</v>
      </c>
      <c r="F100" s="59">
        <v>34790</v>
      </c>
      <c r="G100" s="106"/>
      <c r="H100" s="112">
        <f t="shared" si="12"/>
        <v>2262.8571428571427</v>
      </c>
      <c r="I100" s="120">
        <f t="shared" si="13"/>
        <v>2365.714285714286</v>
      </c>
      <c r="J100" s="122">
        <f t="shared" si="14"/>
        <v>2160</v>
      </c>
      <c r="L100" s="78">
        <v>2200</v>
      </c>
      <c r="M100" s="75">
        <v>2300</v>
      </c>
      <c r="N100" s="84">
        <v>2100</v>
      </c>
      <c r="O100" s="69"/>
      <c r="P100" s="79">
        <f t="shared" si="15"/>
        <v>2095.238095238095</v>
      </c>
      <c r="Q100" s="77">
        <f t="shared" si="16"/>
        <v>2190.4761904761904</v>
      </c>
      <c r="R100" s="77">
        <f t="shared" si="17"/>
        <v>2000</v>
      </c>
    </row>
    <row r="101" spans="1:18" ht="18.75">
      <c r="A101" s="169" t="s">
        <v>3</v>
      </c>
      <c r="B101" s="186">
        <v>313</v>
      </c>
      <c r="C101" s="139" t="s">
        <v>114</v>
      </c>
      <c r="D101" s="149">
        <f t="shared" si="18"/>
        <v>2460</v>
      </c>
      <c r="E101" s="162">
        <f t="shared" si="11"/>
        <v>2571</v>
      </c>
      <c r="F101" s="59">
        <v>36880</v>
      </c>
      <c r="G101" s="106"/>
      <c r="H101" s="112">
        <f t="shared" si="12"/>
        <v>2468.571428571429</v>
      </c>
      <c r="I101" s="120">
        <f t="shared" si="13"/>
        <v>2571.4285714285716</v>
      </c>
      <c r="J101" s="122">
        <f t="shared" si="14"/>
        <v>2365.714285714286</v>
      </c>
      <c r="L101" s="78">
        <v>2400</v>
      </c>
      <c r="M101" s="75">
        <v>2500</v>
      </c>
      <c r="N101" s="84">
        <v>2300</v>
      </c>
      <c r="O101" s="69"/>
      <c r="P101" s="79">
        <f t="shared" si="15"/>
        <v>2285.714285714286</v>
      </c>
      <c r="Q101" s="77">
        <f t="shared" si="16"/>
        <v>2380.9523809523807</v>
      </c>
      <c r="R101" s="77">
        <f t="shared" si="17"/>
        <v>2190.4761904761904</v>
      </c>
    </row>
    <row r="102" spans="1:18" ht="19.5" thickBot="1">
      <c r="A102" s="169"/>
      <c r="B102" s="186">
        <v>314</v>
      </c>
      <c r="C102" s="142" t="s">
        <v>115</v>
      </c>
      <c r="D102" s="149">
        <f t="shared" si="18"/>
        <v>970</v>
      </c>
      <c r="E102" s="162">
        <f t="shared" si="11"/>
        <v>1080</v>
      </c>
      <c r="F102" s="61" t="s">
        <v>78</v>
      </c>
      <c r="H102" s="114">
        <f t="shared" si="12"/>
        <v>972.0000000000001</v>
      </c>
      <c r="I102" s="120">
        <f t="shared" si="13"/>
        <v>1080</v>
      </c>
      <c r="J102" s="122">
        <f t="shared" si="14"/>
        <v>864</v>
      </c>
      <c r="L102" s="116">
        <v>945</v>
      </c>
      <c r="M102" s="88">
        <v>1050</v>
      </c>
      <c r="N102" s="94">
        <v>840</v>
      </c>
      <c r="O102" s="69"/>
      <c r="P102" s="79">
        <f t="shared" si="15"/>
        <v>900</v>
      </c>
      <c r="Q102" s="77">
        <f t="shared" si="16"/>
        <v>1000</v>
      </c>
      <c r="R102" s="77">
        <f t="shared" si="17"/>
        <v>800</v>
      </c>
    </row>
    <row r="103" spans="1:18" ht="18.75">
      <c r="A103" s="169"/>
      <c r="B103" s="186">
        <v>400</v>
      </c>
      <c r="C103" s="142" t="s">
        <v>116</v>
      </c>
      <c r="D103" s="154">
        <f t="shared" si="18"/>
        <v>2800</v>
      </c>
      <c r="E103" s="161">
        <f t="shared" si="11"/>
        <v>3456</v>
      </c>
      <c r="F103" s="63"/>
      <c r="H103" s="115">
        <f t="shared" si="12"/>
        <v>2808</v>
      </c>
      <c r="I103" s="120">
        <f t="shared" si="13"/>
        <v>3456</v>
      </c>
      <c r="J103" s="122">
        <f t="shared" si="14"/>
        <v>2592</v>
      </c>
      <c r="L103" s="74">
        <v>2730</v>
      </c>
      <c r="M103" s="95">
        <v>3360</v>
      </c>
      <c r="N103" s="95">
        <v>2520</v>
      </c>
      <c r="O103" s="69"/>
      <c r="P103" s="79">
        <f t="shared" si="15"/>
        <v>2600</v>
      </c>
      <c r="Q103" s="77">
        <f t="shared" si="16"/>
        <v>3200</v>
      </c>
      <c r="R103" s="77">
        <f t="shared" si="17"/>
        <v>2400</v>
      </c>
    </row>
    <row r="104" spans="1:18" ht="18.75">
      <c r="A104" s="169"/>
      <c r="B104" s="186">
        <v>401</v>
      </c>
      <c r="C104" s="139" t="s">
        <v>117</v>
      </c>
      <c r="D104" s="149">
        <f t="shared" si="18"/>
        <v>3450</v>
      </c>
      <c r="E104" s="162">
        <f t="shared" si="11"/>
        <v>3888</v>
      </c>
      <c r="F104" s="61"/>
      <c r="H104" s="112">
        <f t="shared" si="12"/>
        <v>3456</v>
      </c>
      <c r="I104" s="120">
        <f t="shared" si="13"/>
        <v>3888.0000000000005</v>
      </c>
      <c r="J104" s="122">
        <f t="shared" si="14"/>
        <v>3024</v>
      </c>
      <c r="L104" s="78">
        <v>3360</v>
      </c>
      <c r="M104" s="75">
        <v>3780</v>
      </c>
      <c r="N104" s="75">
        <v>2940</v>
      </c>
      <c r="O104" s="69"/>
      <c r="P104" s="79">
        <f t="shared" si="15"/>
        <v>3200</v>
      </c>
      <c r="Q104" s="77">
        <f t="shared" si="16"/>
        <v>3600</v>
      </c>
      <c r="R104" s="77">
        <f t="shared" si="17"/>
        <v>2800</v>
      </c>
    </row>
    <row r="105" spans="1:32" s="1" customFormat="1" ht="18.75">
      <c r="A105" s="169"/>
      <c r="B105" s="186">
        <v>402</v>
      </c>
      <c r="C105" s="139" t="s">
        <v>118</v>
      </c>
      <c r="D105" s="149">
        <f t="shared" si="18"/>
        <v>6050</v>
      </c>
      <c r="E105" s="162">
        <f t="shared" si="11"/>
        <v>7138</v>
      </c>
      <c r="F105" s="61"/>
      <c r="G105" s="55"/>
      <c r="H105" s="112">
        <f t="shared" si="12"/>
        <v>6058.285714285715</v>
      </c>
      <c r="I105" s="120">
        <f t="shared" si="13"/>
        <v>7138.285714285715</v>
      </c>
      <c r="J105" s="122">
        <f t="shared" si="14"/>
        <v>5410.285714285715</v>
      </c>
      <c r="K105"/>
      <c r="L105" s="78">
        <v>5890</v>
      </c>
      <c r="M105" s="75">
        <v>6940</v>
      </c>
      <c r="N105" s="75">
        <v>5260</v>
      </c>
      <c r="O105" s="69"/>
      <c r="P105" s="79">
        <f t="shared" si="15"/>
        <v>5609.523809523809</v>
      </c>
      <c r="Q105" s="77">
        <f t="shared" si="16"/>
        <v>6609.523809523809</v>
      </c>
      <c r="R105" s="77">
        <f t="shared" si="17"/>
        <v>5009.523809523809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s="1" customFormat="1" ht="18.75">
      <c r="A106" s="169"/>
      <c r="B106" s="186">
        <v>403</v>
      </c>
      <c r="C106" s="139" t="s">
        <v>119</v>
      </c>
      <c r="D106" s="149">
        <f t="shared" si="18"/>
        <v>570</v>
      </c>
      <c r="E106" s="162">
        <f t="shared" si="11"/>
        <v>648</v>
      </c>
      <c r="F106" s="61"/>
      <c r="G106" s="55"/>
      <c r="H106" s="112">
        <f t="shared" si="12"/>
        <v>576</v>
      </c>
      <c r="I106" s="120">
        <f t="shared" si="13"/>
        <v>648</v>
      </c>
      <c r="J106" s="122">
        <f t="shared" si="14"/>
        <v>534.8571428571429</v>
      </c>
      <c r="K106"/>
      <c r="L106" s="78">
        <v>560</v>
      </c>
      <c r="M106" s="75">
        <v>630</v>
      </c>
      <c r="N106" s="75">
        <v>520</v>
      </c>
      <c r="O106" s="69"/>
      <c r="P106" s="79">
        <f t="shared" si="15"/>
        <v>533.3333333333333</v>
      </c>
      <c r="Q106" s="77">
        <f t="shared" si="16"/>
        <v>600</v>
      </c>
      <c r="R106" s="77">
        <f t="shared" si="17"/>
        <v>495.23809523809524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s="1" customFormat="1" ht="18.75">
      <c r="A107" s="173" t="s">
        <v>7</v>
      </c>
      <c r="B107" s="192">
        <v>404</v>
      </c>
      <c r="C107" s="139" t="s">
        <v>120</v>
      </c>
      <c r="D107" s="149">
        <f t="shared" si="18"/>
        <v>570</v>
      </c>
      <c r="E107" s="162">
        <f t="shared" si="11"/>
        <v>648</v>
      </c>
      <c r="F107" s="61"/>
      <c r="G107" s="55"/>
      <c r="H107" s="112">
        <f t="shared" si="12"/>
        <v>576</v>
      </c>
      <c r="I107" s="120">
        <f t="shared" si="13"/>
        <v>648</v>
      </c>
      <c r="J107" s="122">
        <f t="shared" si="14"/>
        <v>534.8571428571429</v>
      </c>
      <c r="K107"/>
      <c r="L107" s="78">
        <v>560</v>
      </c>
      <c r="M107" s="75">
        <v>630</v>
      </c>
      <c r="N107" s="75">
        <v>520</v>
      </c>
      <c r="O107" s="69"/>
      <c r="P107" s="79">
        <f t="shared" si="15"/>
        <v>533.3333333333333</v>
      </c>
      <c r="Q107" s="77">
        <f t="shared" si="16"/>
        <v>600</v>
      </c>
      <c r="R107" s="77">
        <f t="shared" si="17"/>
        <v>495.23809523809524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s="1" customFormat="1" ht="18.75">
      <c r="A108" s="169"/>
      <c r="B108" s="187">
        <v>405</v>
      </c>
      <c r="C108" s="139" t="s">
        <v>263</v>
      </c>
      <c r="D108" s="149">
        <f t="shared" si="18"/>
        <v>800</v>
      </c>
      <c r="E108" s="162">
        <f t="shared" si="11"/>
        <v>800</v>
      </c>
      <c r="F108" s="147"/>
      <c r="G108" s="113"/>
      <c r="H108" s="112">
        <f t="shared" si="12"/>
        <v>800.2285714285715</v>
      </c>
      <c r="I108" s="120">
        <f t="shared" si="13"/>
        <v>800.2285714285715</v>
      </c>
      <c r="J108" s="122">
        <f t="shared" si="14"/>
        <v>800.2285714285715</v>
      </c>
      <c r="K108"/>
      <c r="L108" s="117">
        <v>778</v>
      </c>
      <c r="M108" s="118">
        <v>778</v>
      </c>
      <c r="N108" s="118">
        <v>778</v>
      </c>
      <c r="O108" s="69"/>
      <c r="P108" s="79">
        <f t="shared" si="15"/>
        <v>740.952380952381</v>
      </c>
      <c r="Q108" s="77">
        <f t="shared" si="16"/>
        <v>740.952380952381</v>
      </c>
      <c r="R108" s="77">
        <f t="shared" si="17"/>
        <v>740.952380952381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s="1" customFormat="1" ht="18.75">
      <c r="A109" s="169" t="s">
        <v>7</v>
      </c>
      <c r="B109" s="187">
        <v>407</v>
      </c>
      <c r="C109" s="139" t="s">
        <v>336</v>
      </c>
      <c r="D109" s="149">
        <f t="shared" si="18"/>
        <v>1600</v>
      </c>
      <c r="E109" s="162">
        <f t="shared" si="11"/>
        <v>1600</v>
      </c>
      <c r="F109" s="147"/>
      <c r="G109" s="113"/>
      <c r="H109" s="112">
        <f t="shared" si="12"/>
        <v>1600.457142857143</v>
      </c>
      <c r="I109" s="120">
        <f t="shared" si="13"/>
        <v>1600.457142857143</v>
      </c>
      <c r="J109" s="122">
        <f t="shared" si="14"/>
        <v>1600.457142857143</v>
      </c>
      <c r="K109"/>
      <c r="L109" s="117">
        <v>1556</v>
      </c>
      <c r="M109" s="118">
        <v>1556</v>
      </c>
      <c r="N109" s="118">
        <v>1556</v>
      </c>
      <c r="O109" s="69"/>
      <c r="P109" s="79">
        <f t="shared" si="15"/>
        <v>1481.904761904762</v>
      </c>
      <c r="Q109" s="77">
        <f t="shared" si="16"/>
        <v>1481.904761904762</v>
      </c>
      <c r="R109" s="77">
        <f t="shared" si="17"/>
        <v>1481.904761904762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s="1" customFormat="1" ht="18.75">
      <c r="A110" s="169"/>
      <c r="B110" s="187">
        <v>409</v>
      </c>
      <c r="C110" s="139" t="s">
        <v>264</v>
      </c>
      <c r="D110" s="149">
        <f t="shared" si="18"/>
        <v>10000</v>
      </c>
      <c r="E110" s="162">
        <f t="shared" si="11"/>
        <v>10000</v>
      </c>
      <c r="F110" s="147"/>
      <c r="G110" s="113"/>
      <c r="H110" s="112">
        <f t="shared" si="12"/>
        <v>10000.800000000001</v>
      </c>
      <c r="I110" s="120">
        <f t="shared" si="13"/>
        <v>10000.800000000001</v>
      </c>
      <c r="J110" s="122">
        <f t="shared" si="14"/>
        <v>10000.800000000001</v>
      </c>
      <c r="K110"/>
      <c r="L110" s="117">
        <v>9723</v>
      </c>
      <c r="M110" s="118">
        <v>9723</v>
      </c>
      <c r="N110" s="118">
        <v>9723</v>
      </c>
      <c r="O110" s="69"/>
      <c r="P110" s="79">
        <f t="shared" si="15"/>
        <v>9260</v>
      </c>
      <c r="Q110" s="77">
        <f t="shared" si="16"/>
        <v>9260</v>
      </c>
      <c r="R110" s="77">
        <f t="shared" si="17"/>
        <v>9260</v>
      </c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s="1" customFormat="1" ht="18.75">
      <c r="A111" s="169"/>
      <c r="B111" s="187">
        <v>418</v>
      </c>
      <c r="C111" s="139" t="s">
        <v>202</v>
      </c>
      <c r="D111" s="149">
        <f t="shared" si="18"/>
        <v>4210</v>
      </c>
      <c r="E111" s="162">
        <f t="shared" si="11"/>
        <v>4644</v>
      </c>
      <c r="F111" s="59">
        <v>40274</v>
      </c>
      <c r="G111" s="106"/>
      <c r="H111" s="112">
        <f t="shared" si="12"/>
        <v>4217.142857142857</v>
      </c>
      <c r="I111" s="120">
        <f t="shared" si="13"/>
        <v>4644</v>
      </c>
      <c r="J111" s="122">
        <f t="shared" si="14"/>
        <v>3908.5714285714284</v>
      </c>
      <c r="K111"/>
      <c r="L111" s="78">
        <v>4100</v>
      </c>
      <c r="M111" s="75">
        <v>4515</v>
      </c>
      <c r="N111" s="75">
        <v>3800</v>
      </c>
      <c r="O111" s="69"/>
      <c r="P111" s="79">
        <f t="shared" si="15"/>
        <v>3904.7619047619046</v>
      </c>
      <c r="Q111" s="77">
        <f t="shared" si="16"/>
        <v>4300</v>
      </c>
      <c r="R111" s="77">
        <f t="shared" si="17"/>
        <v>3619.047619047619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s="1" customFormat="1" ht="18.75">
      <c r="A112" s="169" t="s">
        <v>4</v>
      </c>
      <c r="B112" s="186">
        <v>419</v>
      </c>
      <c r="C112" s="139" t="s">
        <v>121</v>
      </c>
      <c r="D112" s="149">
        <f t="shared" si="18"/>
        <v>1850</v>
      </c>
      <c r="E112" s="162">
        <f t="shared" si="11"/>
        <v>3240</v>
      </c>
      <c r="F112" s="59">
        <v>39225</v>
      </c>
      <c r="G112" s="106"/>
      <c r="H112" s="112">
        <f t="shared" si="12"/>
        <v>1851.4285714285716</v>
      </c>
      <c r="I112" s="120">
        <f t="shared" si="13"/>
        <v>3240</v>
      </c>
      <c r="J112" s="122">
        <f t="shared" si="14"/>
        <v>1645.7142857142858</v>
      </c>
      <c r="K112"/>
      <c r="L112" s="78">
        <v>1800</v>
      </c>
      <c r="M112" s="75">
        <v>3150</v>
      </c>
      <c r="N112" s="75">
        <v>1600</v>
      </c>
      <c r="O112" s="69"/>
      <c r="P112" s="79">
        <f t="shared" si="15"/>
        <v>1714.2857142857142</v>
      </c>
      <c r="Q112" s="77">
        <f t="shared" si="16"/>
        <v>3000</v>
      </c>
      <c r="R112" s="77">
        <f t="shared" si="17"/>
        <v>1523.8095238095239</v>
      </c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s="1" customFormat="1" ht="18.75">
      <c r="A113" s="169"/>
      <c r="B113" s="186">
        <v>421</v>
      </c>
      <c r="C113" s="139" t="s">
        <v>122</v>
      </c>
      <c r="D113" s="149">
        <f t="shared" si="18"/>
        <v>640</v>
      </c>
      <c r="E113" s="162">
        <f t="shared" si="11"/>
        <v>756</v>
      </c>
      <c r="F113" s="59">
        <v>39527</v>
      </c>
      <c r="G113" s="106"/>
      <c r="H113" s="112">
        <f t="shared" si="12"/>
        <v>648</v>
      </c>
      <c r="I113" s="120">
        <f t="shared" si="13"/>
        <v>756</v>
      </c>
      <c r="J113" s="122">
        <f t="shared" si="14"/>
        <v>540</v>
      </c>
      <c r="K113"/>
      <c r="L113" s="78">
        <v>630</v>
      </c>
      <c r="M113" s="75">
        <v>735</v>
      </c>
      <c r="N113" s="75">
        <v>525</v>
      </c>
      <c r="O113" s="69"/>
      <c r="P113" s="79">
        <f t="shared" si="15"/>
        <v>600</v>
      </c>
      <c r="Q113" s="77">
        <f t="shared" si="16"/>
        <v>700</v>
      </c>
      <c r="R113" s="77">
        <f t="shared" si="17"/>
        <v>500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s="1" customFormat="1" ht="18.75">
      <c r="A114" s="169"/>
      <c r="B114" s="186">
        <v>422</v>
      </c>
      <c r="C114" s="139" t="s">
        <v>257</v>
      </c>
      <c r="D114" s="149">
        <f t="shared" si="18"/>
        <v>270</v>
      </c>
      <c r="E114" s="162">
        <f t="shared" si="11"/>
        <v>324</v>
      </c>
      <c r="F114" s="66">
        <v>41579</v>
      </c>
      <c r="G114" s="108"/>
      <c r="H114" s="112">
        <f t="shared" si="12"/>
        <v>277.7142857142857</v>
      </c>
      <c r="I114" s="120">
        <f t="shared" si="13"/>
        <v>324</v>
      </c>
      <c r="J114" s="122">
        <f t="shared" si="14"/>
        <v>246.85714285714286</v>
      </c>
      <c r="K114"/>
      <c r="L114" s="78">
        <v>270</v>
      </c>
      <c r="M114" s="81">
        <v>315</v>
      </c>
      <c r="N114" s="81">
        <v>240</v>
      </c>
      <c r="O114" s="69"/>
      <c r="P114" s="79">
        <f t="shared" si="15"/>
        <v>257.1428571428571</v>
      </c>
      <c r="Q114" s="77">
        <f t="shared" si="16"/>
        <v>300</v>
      </c>
      <c r="R114" s="77">
        <f t="shared" si="17"/>
        <v>228.57142857142856</v>
      </c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1" s="1" customFormat="1" ht="18.75">
      <c r="A115" s="169"/>
      <c r="B115" s="186">
        <v>431</v>
      </c>
      <c r="C115" s="139" t="s">
        <v>276</v>
      </c>
      <c r="D115" s="149">
        <v>540</v>
      </c>
      <c r="E115" s="162">
        <v>1080</v>
      </c>
      <c r="F115" s="126">
        <v>41955</v>
      </c>
      <c r="G115" s="108"/>
      <c r="H115" s="112"/>
      <c r="I115" s="120"/>
      <c r="J115" s="122"/>
      <c r="K115"/>
      <c r="L115" s="78"/>
      <c r="M115" s="81"/>
      <c r="N115" s="81"/>
      <c r="O115" s="69"/>
      <c r="P115" s="79"/>
      <c r="Q115" s="77"/>
      <c r="R115" s="77">
        <v>389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2" s="1" customFormat="1" ht="18.75">
      <c r="A116" s="169"/>
      <c r="B116" s="186">
        <v>411</v>
      </c>
      <c r="C116" s="139" t="s">
        <v>123</v>
      </c>
      <c r="D116" s="149">
        <f t="shared" si="18"/>
        <v>1540</v>
      </c>
      <c r="E116" s="162">
        <f t="shared" si="11"/>
        <v>1851</v>
      </c>
      <c r="F116" s="61"/>
      <c r="G116" s="55"/>
      <c r="H116" s="112">
        <f t="shared" si="12"/>
        <v>1542.857142857143</v>
      </c>
      <c r="I116" s="120">
        <f t="shared" si="13"/>
        <v>1851.4285714285716</v>
      </c>
      <c r="J116" s="122">
        <f t="shared" si="14"/>
        <v>1337.142857142857</v>
      </c>
      <c r="K116"/>
      <c r="L116" s="78">
        <v>1500</v>
      </c>
      <c r="M116" s="75">
        <v>1800</v>
      </c>
      <c r="N116" s="75">
        <v>1300</v>
      </c>
      <c r="O116" s="69"/>
      <c r="P116" s="79">
        <f t="shared" si="15"/>
        <v>1428.5714285714284</v>
      </c>
      <c r="Q116" s="77">
        <f t="shared" si="16"/>
        <v>1714.2857142857142</v>
      </c>
      <c r="R116" s="77">
        <f t="shared" si="17"/>
        <v>1238.095238095238</v>
      </c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1" customFormat="1" ht="18.75">
      <c r="A117" s="169"/>
      <c r="B117" s="186">
        <v>413</v>
      </c>
      <c r="C117" s="139" t="s">
        <v>124</v>
      </c>
      <c r="D117" s="149">
        <f t="shared" si="18"/>
        <v>1250</v>
      </c>
      <c r="E117" s="162">
        <f t="shared" si="11"/>
        <v>1572</v>
      </c>
      <c r="F117" s="61"/>
      <c r="G117" s="55"/>
      <c r="H117" s="112">
        <f t="shared" si="12"/>
        <v>1257.9428571428573</v>
      </c>
      <c r="I117" s="120">
        <f t="shared" si="13"/>
        <v>1572.6857142857143</v>
      </c>
      <c r="J117" s="122">
        <f t="shared" si="14"/>
        <v>1153.0285714285712</v>
      </c>
      <c r="K117"/>
      <c r="L117" s="78">
        <v>1223</v>
      </c>
      <c r="M117" s="75">
        <v>1529</v>
      </c>
      <c r="N117" s="75">
        <v>1121</v>
      </c>
      <c r="O117" s="69"/>
      <c r="P117" s="79">
        <f t="shared" si="15"/>
        <v>1164.7619047619048</v>
      </c>
      <c r="Q117" s="77">
        <f t="shared" si="16"/>
        <v>1456.1904761904761</v>
      </c>
      <c r="R117" s="77">
        <f t="shared" si="17"/>
        <v>1067.6190476190475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s="1" customFormat="1" ht="18.75">
      <c r="A118" s="169" t="s">
        <v>5</v>
      </c>
      <c r="B118" s="186">
        <v>414</v>
      </c>
      <c r="C118" s="139" t="s">
        <v>125</v>
      </c>
      <c r="D118" s="149">
        <f t="shared" si="18"/>
        <v>1250</v>
      </c>
      <c r="E118" s="162">
        <f t="shared" si="11"/>
        <v>1572</v>
      </c>
      <c r="F118" s="61"/>
      <c r="G118" s="55"/>
      <c r="H118" s="112">
        <f t="shared" si="12"/>
        <v>1257.9428571428573</v>
      </c>
      <c r="I118" s="120">
        <f t="shared" si="13"/>
        <v>1572.6857142857143</v>
      </c>
      <c r="J118" s="122">
        <f t="shared" si="14"/>
        <v>1153.0285714285712</v>
      </c>
      <c r="K118"/>
      <c r="L118" s="78">
        <v>1223</v>
      </c>
      <c r="M118" s="75">
        <v>1529</v>
      </c>
      <c r="N118" s="75">
        <v>1121</v>
      </c>
      <c r="O118" s="69"/>
      <c r="P118" s="79">
        <f t="shared" si="15"/>
        <v>1164.7619047619048</v>
      </c>
      <c r="Q118" s="77">
        <f t="shared" si="16"/>
        <v>1456.1904761904761</v>
      </c>
      <c r="R118" s="77">
        <f t="shared" si="17"/>
        <v>1067.6190476190475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s="1" customFormat="1" ht="18.75">
      <c r="A119" s="169"/>
      <c r="B119" s="186">
        <v>415</v>
      </c>
      <c r="C119" s="139" t="s">
        <v>126</v>
      </c>
      <c r="D119" s="149">
        <f t="shared" si="18"/>
        <v>1250</v>
      </c>
      <c r="E119" s="162">
        <f t="shared" si="11"/>
        <v>1572</v>
      </c>
      <c r="F119" s="61"/>
      <c r="G119" s="55"/>
      <c r="H119" s="112">
        <f t="shared" si="12"/>
        <v>1257.9428571428573</v>
      </c>
      <c r="I119" s="120">
        <f t="shared" si="13"/>
        <v>1572.6857142857143</v>
      </c>
      <c r="J119" s="122">
        <f t="shared" si="14"/>
        <v>1153.0285714285712</v>
      </c>
      <c r="K119"/>
      <c r="L119" s="78">
        <v>1223</v>
      </c>
      <c r="M119" s="75">
        <v>1529</v>
      </c>
      <c r="N119" s="75">
        <v>1121</v>
      </c>
      <c r="O119" s="69"/>
      <c r="P119" s="79">
        <f t="shared" si="15"/>
        <v>1164.7619047619048</v>
      </c>
      <c r="Q119" s="77">
        <f t="shared" si="16"/>
        <v>1456.1904761904761</v>
      </c>
      <c r="R119" s="77">
        <f t="shared" si="17"/>
        <v>1067.6190476190475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s="1" customFormat="1" ht="18.75">
      <c r="A120" s="169"/>
      <c r="B120" s="186">
        <v>416</v>
      </c>
      <c r="C120" s="139" t="s">
        <v>127</v>
      </c>
      <c r="D120" s="149">
        <f t="shared" si="18"/>
        <v>1570</v>
      </c>
      <c r="E120" s="162">
        <f t="shared" si="11"/>
        <v>1887</v>
      </c>
      <c r="F120" s="61"/>
      <c r="G120" s="55"/>
      <c r="H120" s="112">
        <f t="shared" si="12"/>
        <v>1572.6857142857143</v>
      </c>
      <c r="I120" s="120">
        <f t="shared" si="13"/>
        <v>1887.4285714285713</v>
      </c>
      <c r="J120" s="122">
        <f t="shared" si="14"/>
        <v>1467.7714285714287</v>
      </c>
      <c r="K120"/>
      <c r="L120" s="78">
        <v>1529</v>
      </c>
      <c r="M120" s="75">
        <v>1835</v>
      </c>
      <c r="N120" s="75">
        <v>1427</v>
      </c>
      <c r="O120" s="69"/>
      <c r="P120" s="79">
        <f t="shared" si="15"/>
        <v>1456.1904761904761</v>
      </c>
      <c r="Q120" s="77">
        <f t="shared" si="16"/>
        <v>1747.6190476190475</v>
      </c>
      <c r="R120" s="77">
        <f t="shared" si="17"/>
        <v>1359.047619047619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1" customFormat="1" ht="18.75">
      <c r="A121" s="169"/>
      <c r="B121" s="186">
        <v>417</v>
      </c>
      <c r="C121" s="139" t="s">
        <v>128</v>
      </c>
      <c r="D121" s="149">
        <f t="shared" si="18"/>
        <v>1570</v>
      </c>
      <c r="E121" s="162">
        <f t="shared" si="11"/>
        <v>1887</v>
      </c>
      <c r="F121" s="61"/>
      <c r="G121" s="55"/>
      <c r="H121" s="112">
        <f t="shared" si="12"/>
        <v>1572.6857142857143</v>
      </c>
      <c r="I121" s="120">
        <f t="shared" si="13"/>
        <v>1887.4285714285713</v>
      </c>
      <c r="J121" s="122">
        <f t="shared" si="14"/>
        <v>1467.7714285714287</v>
      </c>
      <c r="K121"/>
      <c r="L121" s="78">
        <v>1529</v>
      </c>
      <c r="M121" s="75">
        <v>1835</v>
      </c>
      <c r="N121" s="75">
        <v>1427</v>
      </c>
      <c r="O121" s="69"/>
      <c r="P121" s="79">
        <f t="shared" si="15"/>
        <v>1456.1904761904761</v>
      </c>
      <c r="Q121" s="77">
        <f>SUM(M121/1.05)</f>
        <v>1747.6190476190475</v>
      </c>
      <c r="R121" s="77">
        <f>SUM(N121/1.05)</f>
        <v>1359.047619047619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s="1" customFormat="1" ht="18.75">
      <c r="A122" s="169"/>
      <c r="B122" s="186">
        <v>432</v>
      </c>
      <c r="C122" s="139" t="s">
        <v>313</v>
      </c>
      <c r="D122" s="149">
        <v>1510</v>
      </c>
      <c r="E122" s="162">
        <v>2160</v>
      </c>
      <c r="F122" s="61" t="s">
        <v>279</v>
      </c>
      <c r="G122" s="55"/>
      <c r="H122" s="112"/>
      <c r="I122" s="120"/>
      <c r="J122" s="122"/>
      <c r="K122"/>
      <c r="L122" s="78"/>
      <c r="M122" s="75"/>
      <c r="N122" s="75"/>
      <c r="O122" s="69"/>
      <c r="P122" s="79"/>
      <c r="Q122" s="77"/>
      <c r="R122" s="77">
        <v>1300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1" customFormat="1" ht="18.75">
      <c r="A123" s="169"/>
      <c r="B123" s="186">
        <v>433</v>
      </c>
      <c r="C123" s="139" t="s">
        <v>312</v>
      </c>
      <c r="D123" s="149">
        <v>1510</v>
      </c>
      <c r="E123" s="162">
        <v>2160</v>
      </c>
      <c r="F123" s="61" t="s">
        <v>279</v>
      </c>
      <c r="G123" s="55"/>
      <c r="H123" s="112"/>
      <c r="I123" s="120"/>
      <c r="J123" s="122"/>
      <c r="K123"/>
      <c r="L123" s="78"/>
      <c r="M123" s="75"/>
      <c r="N123" s="75"/>
      <c r="O123" s="69"/>
      <c r="P123" s="79"/>
      <c r="Q123" s="77"/>
      <c r="R123" s="77">
        <v>1300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1" customFormat="1" ht="18.75">
      <c r="A124" s="169" t="s">
        <v>3</v>
      </c>
      <c r="B124" s="186">
        <v>426</v>
      </c>
      <c r="C124" s="139" t="s">
        <v>185</v>
      </c>
      <c r="D124" s="149">
        <f aca="true" t="shared" si="19" ref="D124:D143">ROUNDDOWN(H124,-1)</f>
        <v>1230</v>
      </c>
      <c r="E124" s="162">
        <f t="shared" si="11"/>
        <v>1404</v>
      </c>
      <c r="F124" s="61"/>
      <c r="G124" s="55"/>
      <c r="H124" s="112">
        <f t="shared" si="12"/>
        <v>1234.2857142857144</v>
      </c>
      <c r="I124" s="120">
        <f t="shared" si="13"/>
        <v>1404</v>
      </c>
      <c r="J124" s="122">
        <f t="shared" si="14"/>
        <v>1131.4285714285713</v>
      </c>
      <c r="K124"/>
      <c r="L124" s="78">
        <v>1200</v>
      </c>
      <c r="M124" s="75">
        <v>1365</v>
      </c>
      <c r="N124" s="75">
        <v>1100</v>
      </c>
      <c r="O124" s="69"/>
      <c r="P124" s="79">
        <f t="shared" si="15"/>
        <v>1142.857142857143</v>
      </c>
      <c r="Q124" s="77">
        <f t="shared" si="16"/>
        <v>1300</v>
      </c>
      <c r="R124" s="77">
        <f t="shared" si="17"/>
        <v>1047.6190476190475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1" customFormat="1" ht="18.75">
      <c r="A125" s="169"/>
      <c r="B125" s="186">
        <v>427</v>
      </c>
      <c r="C125" s="139" t="s">
        <v>219</v>
      </c>
      <c r="D125" s="149">
        <f t="shared" si="19"/>
        <v>1230</v>
      </c>
      <c r="E125" s="162">
        <f t="shared" si="11"/>
        <v>1404</v>
      </c>
      <c r="F125" s="61"/>
      <c r="G125" s="55"/>
      <c r="H125" s="112">
        <f t="shared" si="12"/>
        <v>1234.2857142857144</v>
      </c>
      <c r="I125" s="120">
        <f t="shared" si="13"/>
        <v>1404</v>
      </c>
      <c r="J125" s="122">
        <f t="shared" si="14"/>
        <v>1131.4285714285713</v>
      </c>
      <c r="K125"/>
      <c r="L125" s="78">
        <v>1200</v>
      </c>
      <c r="M125" s="75">
        <v>1365</v>
      </c>
      <c r="N125" s="75">
        <v>1100</v>
      </c>
      <c r="O125" s="69"/>
      <c r="P125" s="79">
        <f t="shared" si="15"/>
        <v>1142.857142857143</v>
      </c>
      <c r="Q125" s="77">
        <f t="shared" si="16"/>
        <v>1300</v>
      </c>
      <c r="R125" s="77">
        <f t="shared" si="17"/>
        <v>1047.6190476190475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s="1" customFormat="1" ht="18.75">
      <c r="A126" s="169"/>
      <c r="B126" s="186">
        <v>428</v>
      </c>
      <c r="C126" s="139" t="s">
        <v>232</v>
      </c>
      <c r="D126" s="149">
        <f t="shared" si="19"/>
        <v>510</v>
      </c>
      <c r="E126" s="148">
        <f t="shared" si="11"/>
        <v>864</v>
      </c>
      <c r="F126" s="146"/>
      <c r="G126" s="55"/>
      <c r="H126" s="112">
        <f t="shared" si="12"/>
        <v>514.2857142857142</v>
      </c>
      <c r="I126" s="120">
        <f t="shared" si="13"/>
        <v>864</v>
      </c>
      <c r="J126" s="122">
        <f t="shared" si="14"/>
        <v>462.8571428571429</v>
      </c>
      <c r="K126"/>
      <c r="L126" s="78">
        <v>500</v>
      </c>
      <c r="M126" s="87">
        <v>840</v>
      </c>
      <c r="N126" s="87">
        <v>450</v>
      </c>
      <c r="O126" s="69"/>
      <c r="P126" s="79">
        <f t="shared" si="15"/>
        <v>476.19047619047615</v>
      </c>
      <c r="Q126" s="77">
        <f t="shared" si="16"/>
        <v>800</v>
      </c>
      <c r="R126" s="77">
        <f t="shared" si="17"/>
        <v>428.57142857142856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1" customFormat="1" ht="18.75">
      <c r="A127" s="169"/>
      <c r="B127" s="186">
        <v>429</v>
      </c>
      <c r="C127" s="139" t="s">
        <v>233</v>
      </c>
      <c r="D127" s="149">
        <f t="shared" si="19"/>
        <v>510</v>
      </c>
      <c r="E127" s="162">
        <f t="shared" si="11"/>
        <v>864</v>
      </c>
      <c r="F127" s="64"/>
      <c r="G127" s="55"/>
      <c r="H127" s="112">
        <f t="shared" si="12"/>
        <v>514.2857142857142</v>
      </c>
      <c r="I127" s="120">
        <f t="shared" si="13"/>
        <v>864</v>
      </c>
      <c r="J127" s="122">
        <f t="shared" si="14"/>
        <v>462.8571428571429</v>
      </c>
      <c r="K127"/>
      <c r="L127" s="78">
        <v>500</v>
      </c>
      <c r="M127" s="85">
        <v>840</v>
      </c>
      <c r="N127" s="85">
        <v>450</v>
      </c>
      <c r="O127" s="69"/>
      <c r="P127" s="79">
        <f t="shared" si="15"/>
        <v>476.19047619047615</v>
      </c>
      <c r="Q127" s="77">
        <f t="shared" si="16"/>
        <v>800</v>
      </c>
      <c r="R127" s="77">
        <f t="shared" si="17"/>
        <v>428.57142857142856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1" customFormat="1" ht="18.75">
      <c r="A128" s="169"/>
      <c r="B128" s="186">
        <v>430</v>
      </c>
      <c r="C128" s="139" t="s">
        <v>234</v>
      </c>
      <c r="D128" s="149">
        <f t="shared" si="19"/>
        <v>510</v>
      </c>
      <c r="E128" s="162">
        <f t="shared" si="11"/>
        <v>864</v>
      </c>
      <c r="F128" s="61"/>
      <c r="G128" s="55"/>
      <c r="H128" s="112">
        <f t="shared" si="12"/>
        <v>514.2857142857142</v>
      </c>
      <c r="I128" s="120">
        <f t="shared" si="13"/>
        <v>864</v>
      </c>
      <c r="J128" s="122">
        <f t="shared" si="14"/>
        <v>462.8571428571429</v>
      </c>
      <c r="K128"/>
      <c r="L128" s="78">
        <v>500</v>
      </c>
      <c r="M128" s="75">
        <v>840</v>
      </c>
      <c r="N128" s="75">
        <v>450</v>
      </c>
      <c r="O128" s="69"/>
      <c r="P128" s="79">
        <f t="shared" si="15"/>
        <v>476.19047619047615</v>
      </c>
      <c r="Q128" s="77">
        <f t="shared" si="16"/>
        <v>800</v>
      </c>
      <c r="R128" s="77">
        <f t="shared" si="17"/>
        <v>428.57142857142856</v>
      </c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1" customFormat="1" ht="18.75">
      <c r="A129" s="169"/>
      <c r="B129" s="186">
        <v>436</v>
      </c>
      <c r="C129" s="140" t="s">
        <v>288</v>
      </c>
      <c r="D129" s="159">
        <v>600</v>
      </c>
      <c r="E129" s="164">
        <v>754</v>
      </c>
      <c r="F129" s="61" t="s">
        <v>292</v>
      </c>
      <c r="G129" s="55"/>
      <c r="H129" s="112"/>
      <c r="I129" s="120"/>
      <c r="J129" s="122"/>
      <c r="K129"/>
      <c r="L129" s="78"/>
      <c r="M129" s="75"/>
      <c r="N129" s="75"/>
      <c r="O129" s="69"/>
      <c r="P129" s="79"/>
      <c r="Q129" s="77"/>
      <c r="R129" s="77">
        <v>510</v>
      </c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1" customFormat="1" ht="18.75">
      <c r="A130" s="169"/>
      <c r="B130" s="186">
        <v>437</v>
      </c>
      <c r="C130" s="141" t="s">
        <v>289</v>
      </c>
      <c r="D130" s="148">
        <v>600</v>
      </c>
      <c r="E130" s="162">
        <v>754</v>
      </c>
      <c r="F130" s="61" t="s">
        <v>292</v>
      </c>
      <c r="G130" s="55"/>
      <c r="H130" s="112"/>
      <c r="I130" s="120"/>
      <c r="J130" s="122"/>
      <c r="K130"/>
      <c r="L130" s="78"/>
      <c r="M130" s="75"/>
      <c r="N130" s="75"/>
      <c r="O130" s="69"/>
      <c r="P130" s="79"/>
      <c r="Q130" s="77"/>
      <c r="R130" s="77">
        <v>510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1" customFormat="1" ht="18.75">
      <c r="A131" s="169"/>
      <c r="B131" s="186">
        <v>438</v>
      </c>
      <c r="C131" s="141" t="s">
        <v>290</v>
      </c>
      <c r="D131" s="148">
        <v>600</v>
      </c>
      <c r="E131" s="162">
        <v>754</v>
      </c>
      <c r="F131" s="61" t="s">
        <v>292</v>
      </c>
      <c r="G131" s="55"/>
      <c r="H131" s="112"/>
      <c r="I131" s="120"/>
      <c r="J131" s="122"/>
      <c r="K131"/>
      <c r="L131" s="78"/>
      <c r="M131" s="75"/>
      <c r="N131" s="75"/>
      <c r="O131" s="69"/>
      <c r="P131" s="79"/>
      <c r="Q131" s="77"/>
      <c r="R131" s="77">
        <v>510</v>
      </c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1" customFormat="1" ht="18.75">
      <c r="A132" s="169"/>
      <c r="B132" s="186">
        <v>439</v>
      </c>
      <c r="C132" s="139" t="s">
        <v>291</v>
      </c>
      <c r="D132" s="148">
        <v>600</v>
      </c>
      <c r="E132" s="162">
        <v>754</v>
      </c>
      <c r="F132" s="61" t="s">
        <v>292</v>
      </c>
      <c r="G132" s="55"/>
      <c r="H132" s="112"/>
      <c r="I132" s="120"/>
      <c r="J132" s="122"/>
      <c r="K132"/>
      <c r="L132" s="78"/>
      <c r="M132" s="75"/>
      <c r="N132" s="75"/>
      <c r="O132" s="69"/>
      <c r="P132" s="79"/>
      <c r="Q132" s="77"/>
      <c r="R132" s="77">
        <v>510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1" customFormat="1" ht="18.75">
      <c r="A133" s="169"/>
      <c r="B133" s="186">
        <v>440</v>
      </c>
      <c r="C133" s="140" t="s">
        <v>293</v>
      </c>
      <c r="D133" s="159">
        <v>580</v>
      </c>
      <c r="E133" s="164">
        <v>734</v>
      </c>
      <c r="F133" s="64" t="s">
        <v>295</v>
      </c>
      <c r="G133" s="55"/>
      <c r="H133" s="112"/>
      <c r="I133" s="120"/>
      <c r="J133" s="122"/>
      <c r="K133"/>
      <c r="L133" s="78"/>
      <c r="M133" s="75"/>
      <c r="N133" s="75"/>
      <c r="O133" s="69"/>
      <c r="P133" s="79"/>
      <c r="Q133" s="77"/>
      <c r="R133" s="77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1" customFormat="1" ht="18.75">
      <c r="A134" s="169"/>
      <c r="B134" s="186">
        <v>441</v>
      </c>
      <c r="C134" s="139" t="s">
        <v>294</v>
      </c>
      <c r="D134" s="148">
        <v>570</v>
      </c>
      <c r="E134" s="162">
        <v>724</v>
      </c>
      <c r="F134" s="61" t="s">
        <v>295</v>
      </c>
      <c r="G134" s="55"/>
      <c r="H134" s="112"/>
      <c r="I134" s="120"/>
      <c r="J134" s="122"/>
      <c r="K134"/>
      <c r="L134" s="78"/>
      <c r="M134" s="75"/>
      <c r="N134" s="75"/>
      <c r="O134" s="69"/>
      <c r="P134" s="79"/>
      <c r="Q134" s="77"/>
      <c r="R134" s="77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1" customFormat="1" ht="18.75">
      <c r="A135" s="169"/>
      <c r="B135" s="186">
        <v>244</v>
      </c>
      <c r="C135" s="142" t="s">
        <v>241</v>
      </c>
      <c r="D135" s="158">
        <f t="shared" si="19"/>
        <v>970</v>
      </c>
      <c r="E135" s="161">
        <f aca="true" t="shared" si="20" ref="E135:E178">ROUNDDOWN(I135,0)</f>
        <v>1296</v>
      </c>
      <c r="F135" s="60">
        <v>41432</v>
      </c>
      <c r="G135" s="105"/>
      <c r="H135" s="112">
        <f aca="true" t="shared" si="21" ref="H135:H178">SUM(P135*1.08)</f>
        <v>972.0000000000001</v>
      </c>
      <c r="I135" s="120">
        <f aca="true" t="shared" si="22" ref="I135:I178">SUM(Q135*1.08)</f>
        <v>1296</v>
      </c>
      <c r="J135" s="122">
        <f aca="true" t="shared" si="23" ref="J135:J178">SUM(R135*1.08)</f>
        <v>864</v>
      </c>
      <c r="K135"/>
      <c r="L135" s="78">
        <v>945</v>
      </c>
      <c r="M135" s="75">
        <v>1260</v>
      </c>
      <c r="N135" s="75">
        <v>840</v>
      </c>
      <c r="O135" s="69"/>
      <c r="P135" s="79">
        <f aca="true" t="shared" si="24" ref="P135:P178">SUM(L135/1.05)</f>
        <v>900</v>
      </c>
      <c r="Q135" s="77">
        <f aca="true" t="shared" si="25" ref="Q135:Q178">SUM(M135/1.05)</f>
        <v>1200</v>
      </c>
      <c r="R135" s="77">
        <f aca="true" t="shared" si="26" ref="R135:R178">SUM(N135/1.05)</f>
        <v>800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s="1" customFormat="1" ht="18.75">
      <c r="A136" s="169"/>
      <c r="B136" s="186">
        <v>245</v>
      </c>
      <c r="C136" s="139" t="s">
        <v>242</v>
      </c>
      <c r="D136" s="149">
        <f t="shared" si="19"/>
        <v>750</v>
      </c>
      <c r="E136" s="162">
        <f t="shared" si="20"/>
        <v>972</v>
      </c>
      <c r="F136" s="59">
        <v>41432</v>
      </c>
      <c r="G136" s="105"/>
      <c r="H136" s="112">
        <f t="shared" si="21"/>
        <v>756</v>
      </c>
      <c r="I136" s="120">
        <f t="shared" si="22"/>
        <v>972.0000000000001</v>
      </c>
      <c r="J136" s="122">
        <f t="shared" si="23"/>
        <v>648</v>
      </c>
      <c r="K136"/>
      <c r="L136" s="78">
        <v>735</v>
      </c>
      <c r="M136" s="75">
        <v>945</v>
      </c>
      <c r="N136" s="75">
        <v>630</v>
      </c>
      <c r="O136" s="69"/>
      <c r="P136" s="79">
        <f t="shared" si="24"/>
        <v>700</v>
      </c>
      <c r="Q136" s="77">
        <f t="shared" si="25"/>
        <v>900</v>
      </c>
      <c r="R136" s="77">
        <f t="shared" si="26"/>
        <v>600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s="1" customFormat="1" ht="18.75">
      <c r="A137" s="169"/>
      <c r="B137" s="186">
        <v>246</v>
      </c>
      <c r="C137" s="139" t="s">
        <v>243</v>
      </c>
      <c r="D137" s="149">
        <f t="shared" si="19"/>
        <v>750</v>
      </c>
      <c r="E137" s="162">
        <f t="shared" si="20"/>
        <v>972</v>
      </c>
      <c r="F137" s="59">
        <v>41432</v>
      </c>
      <c r="G137" s="105"/>
      <c r="H137" s="112">
        <f t="shared" si="21"/>
        <v>756</v>
      </c>
      <c r="I137" s="120">
        <f t="shared" si="22"/>
        <v>972.0000000000001</v>
      </c>
      <c r="J137" s="122">
        <f t="shared" si="23"/>
        <v>648</v>
      </c>
      <c r="K137"/>
      <c r="L137" s="78">
        <v>735</v>
      </c>
      <c r="M137" s="75">
        <v>945</v>
      </c>
      <c r="N137" s="75">
        <v>630</v>
      </c>
      <c r="O137" s="69"/>
      <c r="P137" s="79">
        <f t="shared" si="24"/>
        <v>700</v>
      </c>
      <c r="Q137" s="77">
        <f t="shared" si="25"/>
        <v>900</v>
      </c>
      <c r="R137" s="77">
        <f t="shared" si="26"/>
        <v>600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s="1" customFormat="1" ht="18.75">
      <c r="A138" s="169"/>
      <c r="B138" s="186">
        <v>247</v>
      </c>
      <c r="C138" s="139" t="s">
        <v>244</v>
      </c>
      <c r="D138" s="149">
        <f t="shared" si="19"/>
        <v>750</v>
      </c>
      <c r="E138" s="162">
        <f t="shared" si="20"/>
        <v>972</v>
      </c>
      <c r="F138" s="59">
        <v>41432</v>
      </c>
      <c r="G138" s="105"/>
      <c r="H138" s="112">
        <f t="shared" si="21"/>
        <v>756</v>
      </c>
      <c r="I138" s="120">
        <f t="shared" si="22"/>
        <v>972.0000000000001</v>
      </c>
      <c r="J138" s="122">
        <f t="shared" si="23"/>
        <v>648</v>
      </c>
      <c r="K138"/>
      <c r="L138" s="78">
        <v>735</v>
      </c>
      <c r="M138" s="75">
        <v>945</v>
      </c>
      <c r="N138" s="75">
        <v>630</v>
      </c>
      <c r="O138" s="69"/>
      <c r="P138" s="79">
        <f t="shared" si="24"/>
        <v>700</v>
      </c>
      <c r="Q138" s="77">
        <f t="shared" si="25"/>
        <v>900</v>
      </c>
      <c r="R138" s="77">
        <f t="shared" si="26"/>
        <v>600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s="1" customFormat="1" ht="18.75">
      <c r="A139" s="169"/>
      <c r="B139" s="186">
        <v>248</v>
      </c>
      <c r="C139" s="139" t="s">
        <v>245</v>
      </c>
      <c r="D139" s="149">
        <f t="shared" si="19"/>
        <v>750</v>
      </c>
      <c r="E139" s="162">
        <f t="shared" si="20"/>
        <v>972</v>
      </c>
      <c r="F139" s="59">
        <v>41432</v>
      </c>
      <c r="G139" s="105"/>
      <c r="H139" s="112">
        <f t="shared" si="21"/>
        <v>756</v>
      </c>
      <c r="I139" s="120">
        <f t="shared" si="22"/>
        <v>972.0000000000001</v>
      </c>
      <c r="J139" s="122">
        <f t="shared" si="23"/>
        <v>648</v>
      </c>
      <c r="K139"/>
      <c r="L139" s="78">
        <v>735</v>
      </c>
      <c r="M139" s="75">
        <v>945</v>
      </c>
      <c r="N139" s="75">
        <v>630</v>
      </c>
      <c r="O139" s="69"/>
      <c r="P139" s="79">
        <f t="shared" si="24"/>
        <v>700</v>
      </c>
      <c r="Q139" s="77">
        <f t="shared" si="25"/>
        <v>900</v>
      </c>
      <c r="R139" s="77">
        <f t="shared" si="26"/>
        <v>600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s="1" customFormat="1" ht="18.75">
      <c r="A140" s="169"/>
      <c r="B140" s="186" t="s">
        <v>246</v>
      </c>
      <c r="C140" s="143" t="s">
        <v>250</v>
      </c>
      <c r="D140" s="149">
        <f t="shared" si="19"/>
        <v>1620</v>
      </c>
      <c r="E140" s="162">
        <f t="shared" si="20"/>
        <v>2160</v>
      </c>
      <c r="F140" s="59">
        <v>41432</v>
      </c>
      <c r="G140" s="105"/>
      <c r="H140" s="112">
        <f t="shared" si="21"/>
        <v>1620</v>
      </c>
      <c r="I140" s="120">
        <f t="shared" si="22"/>
        <v>2160</v>
      </c>
      <c r="J140" s="122">
        <f t="shared" si="23"/>
        <v>1404</v>
      </c>
      <c r="K140"/>
      <c r="L140" s="78">
        <v>1575</v>
      </c>
      <c r="M140" s="87">
        <v>2100</v>
      </c>
      <c r="N140" s="87">
        <v>1365</v>
      </c>
      <c r="O140" s="69"/>
      <c r="P140" s="79">
        <f t="shared" si="24"/>
        <v>1500</v>
      </c>
      <c r="Q140" s="77">
        <f t="shared" si="25"/>
        <v>2000</v>
      </c>
      <c r="R140" s="77">
        <f t="shared" si="26"/>
        <v>1300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s="1" customFormat="1" ht="18.75">
      <c r="A141" s="169"/>
      <c r="B141" s="186" t="s">
        <v>247</v>
      </c>
      <c r="C141" s="139" t="s">
        <v>251</v>
      </c>
      <c r="D141" s="149">
        <f t="shared" si="19"/>
        <v>1620</v>
      </c>
      <c r="E141" s="162">
        <f t="shared" si="20"/>
        <v>2160</v>
      </c>
      <c r="F141" s="59">
        <v>41432</v>
      </c>
      <c r="G141" s="105"/>
      <c r="H141" s="112">
        <f t="shared" si="21"/>
        <v>1620</v>
      </c>
      <c r="I141" s="120">
        <f t="shared" si="22"/>
        <v>2160</v>
      </c>
      <c r="J141" s="122">
        <f t="shared" si="23"/>
        <v>1404</v>
      </c>
      <c r="K141"/>
      <c r="L141" s="78">
        <v>1575</v>
      </c>
      <c r="M141" s="75">
        <v>2100</v>
      </c>
      <c r="N141" s="75">
        <v>1365</v>
      </c>
      <c r="O141" s="69"/>
      <c r="P141" s="79">
        <f t="shared" si="24"/>
        <v>1500</v>
      </c>
      <c r="Q141" s="77">
        <f t="shared" si="25"/>
        <v>2000</v>
      </c>
      <c r="R141" s="77">
        <f t="shared" si="26"/>
        <v>1300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s="1" customFormat="1" ht="18.75">
      <c r="A142" s="169"/>
      <c r="B142" s="186" t="s">
        <v>248</v>
      </c>
      <c r="C142" s="139" t="s">
        <v>252</v>
      </c>
      <c r="D142" s="149">
        <f t="shared" si="19"/>
        <v>1620</v>
      </c>
      <c r="E142" s="162">
        <f t="shared" si="20"/>
        <v>2160</v>
      </c>
      <c r="F142" s="59">
        <v>41432</v>
      </c>
      <c r="G142" s="105"/>
      <c r="H142" s="112">
        <f t="shared" si="21"/>
        <v>1620</v>
      </c>
      <c r="I142" s="120">
        <f t="shared" si="22"/>
        <v>2160</v>
      </c>
      <c r="J142" s="122">
        <f t="shared" si="23"/>
        <v>1404</v>
      </c>
      <c r="K142"/>
      <c r="L142" s="78">
        <v>1575</v>
      </c>
      <c r="M142" s="75">
        <v>2100</v>
      </c>
      <c r="N142" s="75">
        <v>1365</v>
      </c>
      <c r="O142" s="69"/>
      <c r="P142" s="79">
        <f t="shared" si="24"/>
        <v>1500</v>
      </c>
      <c r="Q142" s="77">
        <f t="shared" si="25"/>
        <v>2000</v>
      </c>
      <c r="R142" s="77">
        <f t="shared" si="26"/>
        <v>1300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s="1" customFormat="1" ht="19.5" thickBot="1">
      <c r="A143" s="171"/>
      <c r="B143" s="191" t="s">
        <v>249</v>
      </c>
      <c r="C143" s="144" t="s">
        <v>253</v>
      </c>
      <c r="D143" s="150">
        <f t="shared" si="19"/>
        <v>1620</v>
      </c>
      <c r="E143" s="207">
        <f t="shared" si="20"/>
        <v>2160</v>
      </c>
      <c r="F143" s="67">
        <v>41432</v>
      </c>
      <c r="G143" s="105"/>
      <c r="H143" s="114">
        <f t="shared" si="21"/>
        <v>1620</v>
      </c>
      <c r="I143" s="120">
        <f t="shared" si="22"/>
        <v>2160</v>
      </c>
      <c r="J143" s="122">
        <f t="shared" si="23"/>
        <v>1404</v>
      </c>
      <c r="K143"/>
      <c r="L143" s="116">
        <v>1575</v>
      </c>
      <c r="M143" s="88">
        <v>2100</v>
      </c>
      <c r="N143" s="88">
        <v>1365</v>
      </c>
      <c r="O143" s="69"/>
      <c r="P143" s="79">
        <f t="shared" si="24"/>
        <v>1500</v>
      </c>
      <c r="Q143" s="77">
        <f t="shared" si="25"/>
        <v>2000</v>
      </c>
      <c r="R143" s="77">
        <f t="shared" si="26"/>
        <v>1300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18" ht="18.75">
      <c r="A144" s="169" t="s">
        <v>34</v>
      </c>
      <c r="B144" s="194">
        <v>501</v>
      </c>
      <c r="C144" s="237" t="s">
        <v>149</v>
      </c>
      <c r="D144" s="160">
        <f aca="true" t="shared" si="27" ref="D144:D180">ROUNDDOWN(H144,0)</f>
        <v>98742</v>
      </c>
      <c r="E144" s="160">
        <f t="shared" si="20"/>
        <v>146777</v>
      </c>
      <c r="F144" s="63"/>
      <c r="H144" s="115">
        <f t="shared" si="21"/>
        <v>98742.85714285714</v>
      </c>
      <c r="I144" s="120">
        <f t="shared" si="22"/>
        <v>146777.14285714284</v>
      </c>
      <c r="J144" s="122">
        <f t="shared" si="23"/>
        <v>92571.42857142858</v>
      </c>
      <c r="L144" s="74">
        <v>96000</v>
      </c>
      <c r="M144" s="80">
        <v>142700</v>
      </c>
      <c r="N144" s="83">
        <v>90000</v>
      </c>
      <c r="O144" s="69"/>
      <c r="P144" s="79">
        <f t="shared" si="24"/>
        <v>91428.57142857142</v>
      </c>
      <c r="Q144" s="77">
        <f t="shared" si="25"/>
        <v>135904.7619047619</v>
      </c>
      <c r="R144" s="77">
        <f t="shared" si="26"/>
        <v>85714.28571428571</v>
      </c>
    </row>
    <row r="145" spans="1:18" ht="18.75">
      <c r="A145" s="169"/>
      <c r="B145" s="194" t="s">
        <v>18</v>
      </c>
      <c r="C145" s="238" t="s">
        <v>150</v>
      </c>
      <c r="D145" s="148">
        <f t="shared" si="27"/>
        <v>17485</v>
      </c>
      <c r="E145" s="162">
        <f t="shared" si="20"/>
        <v>31371</v>
      </c>
      <c r="F145" s="61"/>
      <c r="H145" s="112">
        <f t="shared" si="21"/>
        <v>17485.714285714286</v>
      </c>
      <c r="I145" s="120">
        <f t="shared" si="22"/>
        <v>31371.428571428572</v>
      </c>
      <c r="J145" s="122">
        <f t="shared" si="23"/>
        <v>15428.571428571428</v>
      </c>
      <c r="L145" s="78">
        <v>17000</v>
      </c>
      <c r="M145" s="75">
        <v>30500</v>
      </c>
      <c r="N145" s="84">
        <v>15000</v>
      </c>
      <c r="O145" s="69"/>
      <c r="P145" s="79">
        <f t="shared" si="24"/>
        <v>16190.476190476189</v>
      </c>
      <c r="Q145" s="77">
        <f t="shared" si="25"/>
        <v>29047.619047619046</v>
      </c>
      <c r="R145" s="77">
        <f t="shared" si="26"/>
        <v>14285.714285714284</v>
      </c>
    </row>
    <row r="146" spans="1:18" ht="18.75">
      <c r="A146" s="169" t="s">
        <v>303</v>
      </c>
      <c r="B146" s="194" t="s">
        <v>19</v>
      </c>
      <c r="C146" s="238" t="s">
        <v>151</v>
      </c>
      <c r="D146" s="148">
        <f t="shared" si="27"/>
        <v>17485</v>
      </c>
      <c r="E146" s="162">
        <f t="shared" si="20"/>
        <v>31371</v>
      </c>
      <c r="F146" s="61"/>
      <c r="H146" s="112">
        <f t="shared" si="21"/>
        <v>17485.714285714286</v>
      </c>
      <c r="I146" s="120">
        <f t="shared" si="22"/>
        <v>31371.428571428572</v>
      </c>
      <c r="J146" s="122">
        <f t="shared" si="23"/>
        <v>15428.571428571428</v>
      </c>
      <c r="L146" s="78">
        <v>17000</v>
      </c>
      <c r="M146" s="75">
        <v>30500</v>
      </c>
      <c r="N146" s="84">
        <v>15000</v>
      </c>
      <c r="O146" s="69"/>
      <c r="P146" s="79">
        <f t="shared" si="24"/>
        <v>16190.476190476189</v>
      </c>
      <c r="Q146" s="77">
        <f t="shared" si="25"/>
        <v>29047.619047619046</v>
      </c>
      <c r="R146" s="77">
        <f t="shared" si="26"/>
        <v>14285.714285714284</v>
      </c>
    </row>
    <row r="147" spans="1:18" ht="18.75">
      <c r="A147" s="169" t="s">
        <v>34</v>
      </c>
      <c r="B147" s="194" t="s">
        <v>20</v>
      </c>
      <c r="C147" s="238" t="s">
        <v>152</v>
      </c>
      <c r="D147" s="148">
        <f t="shared" si="27"/>
        <v>17485</v>
      </c>
      <c r="E147" s="162">
        <f t="shared" si="20"/>
        <v>31371</v>
      </c>
      <c r="F147" s="61"/>
      <c r="H147" s="112">
        <f t="shared" si="21"/>
        <v>17485.714285714286</v>
      </c>
      <c r="I147" s="120">
        <f t="shared" si="22"/>
        <v>31371.428571428572</v>
      </c>
      <c r="J147" s="122">
        <f t="shared" si="23"/>
        <v>15428.571428571428</v>
      </c>
      <c r="L147" s="78">
        <v>17000</v>
      </c>
      <c r="M147" s="75">
        <v>30500</v>
      </c>
      <c r="N147" s="84">
        <v>15000</v>
      </c>
      <c r="O147" s="69"/>
      <c r="P147" s="79">
        <f t="shared" si="24"/>
        <v>16190.476190476189</v>
      </c>
      <c r="Q147" s="77">
        <f t="shared" si="25"/>
        <v>29047.619047619046</v>
      </c>
      <c r="R147" s="77">
        <f t="shared" si="26"/>
        <v>14285.714285714284</v>
      </c>
    </row>
    <row r="148" spans="1:18" ht="18.75">
      <c r="A148" s="169"/>
      <c r="B148" s="194" t="s">
        <v>21</v>
      </c>
      <c r="C148" s="238" t="s">
        <v>153</v>
      </c>
      <c r="D148" s="148">
        <f t="shared" si="27"/>
        <v>17485</v>
      </c>
      <c r="E148" s="162">
        <f t="shared" si="20"/>
        <v>31371</v>
      </c>
      <c r="F148" s="61"/>
      <c r="H148" s="112">
        <f t="shared" si="21"/>
        <v>17485.714285714286</v>
      </c>
      <c r="I148" s="120">
        <f t="shared" si="22"/>
        <v>31371.428571428572</v>
      </c>
      <c r="J148" s="122">
        <f t="shared" si="23"/>
        <v>15428.571428571428</v>
      </c>
      <c r="L148" s="78">
        <v>17000</v>
      </c>
      <c r="M148" s="75">
        <v>30500</v>
      </c>
      <c r="N148" s="84">
        <v>15000</v>
      </c>
      <c r="O148" s="69"/>
      <c r="P148" s="79">
        <f t="shared" si="24"/>
        <v>16190.476190476189</v>
      </c>
      <c r="Q148" s="77">
        <f t="shared" si="25"/>
        <v>29047.619047619046</v>
      </c>
      <c r="R148" s="77">
        <f t="shared" si="26"/>
        <v>14285.714285714284</v>
      </c>
    </row>
    <row r="149" spans="1:18" ht="18.75">
      <c r="A149" s="169"/>
      <c r="B149" s="194" t="s">
        <v>22</v>
      </c>
      <c r="C149" s="142" t="s">
        <v>154</v>
      </c>
      <c r="D149" s="148">
        <f t="shared" si="27"/>
        <v>20571</v>
      </c>
      <c r="E149" s="162">
        <f t="shared" si="20"/>
        <v>36617</v>
      </c>
      <c r="F149" s="61"/>
      <c r="H149" s="112">
        <f t="shared" si="21"/>
        <v>20571.428571428572</v>
      </c>
      <c r="I149" s="120">
        <f t="shared" si="22"/>
        <v>36617.142857142855</v>
      </c>
      <c r="J149" s="122">
        <f t="shared" si="23"/>
        <v>18514.285714285714</v>
      </c>
      <c r="L149" s="78">
        <v>20000</v>
      </c>
      <c r="M149" s="80">
        <v>35600</v>
      </c>
      <c r="N149" s="83">
        <v>18000</v>
      </c>
      <c r="O149" s="69"/>
      <c r="P149" s="79">
        <f t="shared" si="24"/>
        <v>19047.619047619046</v>
      </c>
      <c r="Q149" s="77">
        <f t="shared" si="25"/>
        <v>33904.7619047619</v>
      </c>
      <c r="R149" s="77">
        <f t="shared" si="26"/>
        <v>17142.85714285714</v>
      </c>
    </row>
    <row r="150" spans="1:18" ht="18.75">
      <c r="A150" s="169" t="s">
        <v>82</v>
      </c>
      <c r="B150" s="194" t="s">
        <v>23</v>
      </c>
      <c r="C150" s="139" t="s">
        <v>155</v>
      </c>
      <c r="D150" s="148">
        <f t="shared" si="27"/>
        <v>20571</v>
      </c>
      <c r="E150" s="162">
        <f t="shared" si="20"/>
        <v>36617</v>
      </c>
      <c r="F150" s="61"/>
      <c r="H150" s="112">
        <f t="shared" si="21"/>
        <v>20571.428571428572</v>
      </c>
      <c r="I150" s="120">
        <f t="shared" si="22"/>
        <v>36617.142857142855</v>
      </c>
      <c r="J150" s="122">
        <f t="shared" si="23"/>
        <v>18514.285714285714</v>
      </c>
      <c r="L150" s="78">
        <v>20000</v>
      </c>
      <c r="M150" s="75">
        <v>35600</v>
      </c>
      <c r="N150" s="84">
        <v>18000</v>
      </c>
      <c r="O150" s="69"/>
      <c r="P150" s="79">
        <f t="shared" si="24"/>
        <v>19047.619047619046</v>
      </c>
      <c r="Q150" s="77">
        <f t="shared" si="25"/>
        <v>33904.7619047619</v>
      </c>
      <c r="R150" s="77">
        <f t="shared" si="26"/>
        <v>17142.85714285714</v>
      </c>
    </row>
    <row r="151" spans="1:18" ht="18.75">
      <c r="A151" s="169"/>
      <c r="B151" s="194">
        <v>544</v>
      </c>
      <c r="C151" s="237" t="s">
        <v>160</v>
      </c>
      <c r="D151" s="148">
        <f t="shared" si="27"/>
        <v>98742</v>
      </c>
      <c r="E151" s="162">
        <f t="shared" si="20"/>
        <v>146777</v>
      </c>
      <c r="F151" s="61"/>
      <c r="H151" s="112">
        <f t="shared" si="21"/>
        <v>98742.85714285714</v>
      </c>
      <c r="I151" s="120">
        <f t="shared" si="22"/>
        <v>146777.14285714284</v>
      </c>
      <c r="J151" s="122">
        <f t="shared" si="23"/>
        <v>92571.42857142858</v>
      </c>
      <c r="L151" s="78">
        <v>96000</v>
      </c>
      <c r="M151" s="80">
        <v>142700</v>
      </c>
      <c r="N151" s="83">
        <v>90000</v>
      </c>
      <c r="O151" s="69"/>
      <c r="P151" s="79">
        <f t="shared" si="24"/>
        <v>91428.57142857142</v>
      </c>
      <c r="Q151" s="77">
        <f t="shared" si="25"/>
        <v>135904.7619047619</v>
      </c>
      <c r="R151" s="77">
        <f t="shared" si="26"/>
        <v>85714.28571428571</v>
      </c>
    </row>
    <row r="152" spans="1:18" ht="18.75">
      <c r="A152" s="169"/>
      <c r="B152" s="194" t="s">
        <v>172</v>
      </c>
      <c r="C152" s="238" t="s">
        <v>161</v>
      </c>
      <c r="D152" s="148">
        <f t="shared" si="27"/>
        <v>17485</v>
      </c>
      <c r="E152" s="162">
        <f t="shared" si="20"/>
        <v>31371</v>
      </c>
      <c r="F152" s="61"/>
      <c r="H152" s="112">
        <f t="shared" si="21"/>
        <v>17485.714285714286</v>
      </c>
      <c r="I152" s="120">
        <f t="shared" si="22"/>
        <v>31371.428571428572</v>
      </c>
      <c r="J152" s="122">
        <f t="shared" si="23"/>
        <v>15428.571428571428</v>
      </c>
      <c r="L152" s="78">
        <v>17000</v>
      </c>
      <c r="M152" s="75">
        <v>30500</v>
      </c>
      <c r="N152" s="84">
        <v>15000</v>
      </c>
      <c r="O152" s="69"/>
      <c r="P152" s="79">
        <f t="shared" si="24"/>
        <v>16190.476190476189</v>
      </c>
      <c r="Q152" s="77">
        <f t="shared" si="25"/>
        <v>29047.619047619046</v>
      </c>
      <c r="R152" s="77">
        <f t="shared" si="26"/>
        <v>14285.714285714284</v>
      </c>
    </row>
    <row r="153" spans="1:18" ht="18.75">
      <c r="A153" s="169"/>
      <c r="B153" s="194" t="s">
        <v>173</v>
      </c>
      <c r="C153" s="238" t="s">
        <v>162</v>
      </c>
      <c r="D153" s="148">
        <f t="shared" si="27"/>
        <v>17485</v>
      </c>
      <c r="E153" s="162">
        <f t="shared" si="20"/>
        <v>31371</v>
      </c>
      <c r="F153" s="61"/>
      <c r="H153" s="112">
        <f t="shared" si="21"/>
        <v>17485.714285714286</v>
      </c>
      <c r="I153" s="120">
        <f t="shared" si="22"/>
        <v>31371.428571428572</v>
      </c>
      <c r="J153" s="122">
        <f t="shared" si="23"/>
        <v>15428.571428571428</v>
      </c>
      <c r="L153" s="78">
        <v>17000</v>
      </c>
      <c r="M153" s="75">
        <v>30500</v>
      </c>
      <c r="N153" s="84">
        <v>15000</v>
      </c>
      <c r="O153" s="69"/>
      <c r="P153" s="79">
        <f t="shared" si="24"/>
        <v>16190.476190476189</v>
      </c>
      <c r="Q153" s="77">
        <f t="shared" si="25"/>
        <v>29047.619047619046</v>
      </c>
      <c r="R153" s="77">
        <f t="shared" si="26"/>
        <v>14285.714285714284</v>
      </c>
    </row>
    <row r="154" spans="1:18" ht="18.75">
      <c r="A154" s="169" t="s">
        <v>178</v>
      </c>
      <c r="B154" s="194" t="s">
        <v>174</v>
      </c>
      <c r="C154" s="238" t="s">
        <v>163</v>
      </c>
      <c r="D154" s="148">
        <f t="shared" si="27"/>
        <v>17485</v>
      </c>
      <c r="E154" s="162">
        <f t="shared" si="20"/>
        <v>31371</v>
      </c>
      <c r="F154" s="61"/>
      <c r="H154" s="112">
        <f t="shared" si="21"/>
        <v>17485.714285714286</v>
      </c>
      <c r="I154" s="120">
        <f t="shared" si="22"/>
        <v>31371.428571428572</v>
      </c>
      <c r="J154" s="122">
        <f t="shared" si="23"/>
        <v>15428.571428571428</v>
      </c>
      <c r="L154" s="78">
        <v>17000</v>
      </c>
      <c r="M154" s="75">
        <v>30500</v>
      </c>
      <c r="N154" s="84">
        <v>15000</v>
      </c>
      <c r="O154" s="69"/>
      <c r="P154" s="79">
        <f t="shared" si="24"/>
        <v>16190.476190476189</v>
      </c>
      <c r="Q154" s="77">
        <f t="shared" si="25"/>
        <v>29047.619047619046</v>
      </c>
      <c r="R154" s="77">
        <f t="shared" si="26"/>
        <v>14285.714285714284</v>
      </c>
    </row>
    <row r="155" spans="1:18" ht="18.75">
      <c r="A155" s="169"/>
      <c r="B155" s="194" t="s">
        <v>175</v>
      </c>
      <c r="C155" s="238" t="s">
        <v>164</v>
      </c>
      <c r="D155" s="148">
        <f t="shared" si="27"/>
        <v>17485</v>
      </c>
      <c r="E155" s="162">
        <f t="shared" si="20"/>
        <v>31371</v>
      </c>
      <c r="F155" s="61"/>
      <c r="H155" s="112">
        <f t="shared" si="21"/>
        <v>17485.714285714286</v>
      </c>
      <c r="I155" s="120">
        <f t="shared" si="22"/>
        <v>31371.428571428572</v>
      </c>
      <c r="J155" s="122">
        <f t="shared" si="23"/>
        <v>15428.571428571428</v>
      </c>
      <c r="L155" s="78">
        <v>17000</v>
      </c>
      <c r="M155" s="75">
        <v>30500</v>
      </c>
      <c r="N155" s="84">
        <v>15000</v>
      </c>
      <c r="O155" s="69"/>
      <c r="P155" s="79">
        <f t="shared" si="24"/>
        <v>16190.476190476189</v>
      </c>
      <c r="Q155" s="77">
        <f t="shared" si="25"/>
        <v>29047.619047619046</v>
      </c>
      <c r="R155" s="77">
        <f t="shared" si="26"/>
        <v>14285.714285714284</v>
      </c>
    </row>
    <row r="156" spans="1:18" ht="18.75">
      <c r="A156" s="173"/>
      <c r="B156" s="195" t="s">
        <v>176</v>
      </c>
      <c r="C156" s="142" t="s">
        <v>165</v>
      </c>
      <c r="D156" s="148">
        <f t="shared" si="27"/>
        <v>20571</v>
      </c>
      <c r="E156" s="162">
        <f t="shared" si="20"/>
        <v>36617</v>
      </c>
      <c r="F156" s="61"/>
      <c r="H156" s="112">
        <f t="shared" si="21"/>
        <v>20571.428571428572</v>
      </c>
      <c r="I156" s="120">
        <f t="shared" si="22"/>
        <v>36617.142857142855</v>
      </c>
      <c r="J156" s="122">
        <f t="shared" si="23"/>
        <v>18514.285714285714</v>
      </c>
      <c r="L156" s="78">
        <v>20000</v>
      </c>
      <c r="M156" s="80">
        <v>35600</v>
      </c>
      <c r="N156" s="83">
        <v>18000</v>
      </c>
      <c r="O156" s="69"/>
      <c r="P156" s="79">
        <f t="shared" si="24"/>
        <v>19047.619047619046</v>
      </c>
      <c r="Q156" s="77">
        <f t="shared" si="25"/>
        <v>33904.7619047619</v>
      </c>
      <c r="R156" s="77">
        <f t="shared" si="26"/>
        <v>17142.85714285714</v>
      </c>
    </row>
    <row r="157" spans="1:18" ht="18.75">
      <c r="A157" s="169"/>
      <c r="B157" s="194" t="s">
        <v>177</v>
      </c>
      <c r="C157" s="139" t="s">
        <v>166</v>
      </c>
      <c r="D157" s="148">
        <f t="shared" si="27"/>
        <v>20571</v>
      </c>
      <c r="E157" s="162">
        <f t="shared" si="20"/>
        <v>36617</v>
      </c>
      <c r="F157" s="61"/>
      <c r="H157" s="112">
        <f t="shared" si="21"/>
        <v>20571.428571428572</v>
      </c>
      <c r="I157" s="120">
        <f t="shared" si="22"/>
        <v>36617.142857142855</v>
      </c>
      <c r="J157" s="122">
        <f t="shared" si="23"/>
        <v>18514.285714285714</v>
      </c>
      <c r="L157" s="78">
        <v>20000</v>
      </c>
      <c r="M157" s="75">
        <v>35600</v>
      </c>
      <c r="N157" s="84">
        <v>18000</v>
      </c>
      <c r="O157" s="69"/>
      <c r="P157" s="79">
        <f t="shared" si="24"/>
        <v>19047.619047619046</v>
      </c>
      <c r="Q157" s="77">
        <f t="shared" si="25"/>
        <v>33904.7619047619</v>
      </c>
      <c r="R157" s="77">
        <f t="shared" si="26"/>
        <v>17142.85714285714</v>
      </c>
    </row>
    <row r="158" spans="1:18" ht="18.75">
      <c r="A158" s="169"/>
      <c r="B158" s="194">
        <v>502</v>
      </c>
      <c r="C158" s="142" t="s">
        <v>186</v>
      </c>
      <c r="D158" s="148">
        <f t="shared" si="27"/>
        <v>89125</v>
      </c>
      <c r="E158" s="162">
        <f t="shared" si="20"/>
        <v>115339</v>
      </c>
      <c r="F158" s="61"/>
      <c r="H158" s="112">
        <f t="shared" si="21"/>
        <v>89125.71428571429</v>
      </c>
      <c r="I158" s="120">
        <f t="shared" si="22"/>
        <v>115339.88571428572</v>
      </c>
      <c r="J158" s="122">
        <f t="shared" si="23"/>
        <v>81785.82857142857</v>
      </c>
      <c r="L158" s="78">
        <v>86650</v>
      </c>
      <c r="M158" s="80">
        <v>112136</v>
      </c>
      <c r="N158" s="83">
        <v>79514</v>
      </c>
      <c r="O158" s="69"/>
      <c r="P158" s="79">
        <f t="shared" si="24"/>
        <v>82523.80952380953</v>
      </c>
      <c r="Q158" s="77">
        <f t="shared" si="25"/>
        <v>106796.19047619047</v>
      </c>
      <c r="R158" s="77">
        <f t="shared" si="26"/>
        <v>75727.61904761904</v>
      </c>
    </row>
    <row r="159" spans="1:18" ht="18.75">
      <c r="A159" s="169"/>
      <c r="B159" s="194" t="s">
        <v>24</v>
      </c>
      <c r="C159" s="139" t="s">
        <v>187</v>
      </c>
      <c r="D159" s="148">
        <f t="shared" si="27"/>
        <v>17825</v>
      </c>
      <c r="E159" s="162">
        <f t="shared" si="20"/>
        <v>20970</v>
      </c>
      <c r="F159" s="61"/>
      <c r="H159" s="112">
        <f t="shared" si="21"/>
        <v>17825.14285714286</v>
      </c>
      <c r="I159" s="120">
        <f t="shared" si="22"/>
        <v>20970.514285714286</v>
      </c>
      <c r="J159" s="122">
        <f t="shared" si="23"/>
        <v>16252.457142857143</v>
      </c>
      <c r="L159" s="78">
        <v>17330</v>
      </c>
      <c r="M159" s="75">
        <v>20388</v>
      </c>
      <c r="N159" s="84">
        <v>15801</v>
      </c>
      <c r="O159" s="69"/>
      <c r="P159" s="79">
        <f t="shared" si="24"/>
        <v>16504.761904761905</v>
      </c>
      <c r="Q159" s="77">
        <f t="shared" si="25"/>
        <v>19417.142857142855</v>
      </c>
      <c r="R159" s="77">
        <f t="shared" si="26"/>
        <v>15048.571428571428</v>
      </c>
    </row>
    <row r="160" spans="1:18" ht="18.75">
      <c r="A160" s="169"/>
      <c r="B160" s="194" t="s">
        <v>25</v>
      </c>
      <c r="C160" s="139" t="s">
        <v>167</v>
      </c>
      <c r="D160" s="148">
        <f t="shared" si="27"/>
        <v>17825</v>
      </c>
      <c r="E160" s="162">
        <f t="shared" si="20"/>
        <v>20970</v>
      </c>
      <c r="F160" s="61"/>
      <c r="H160" s="112">
        <f t="shared" si="21"/>
        <v>17825.14285714286</v>
      </c>
      <c r="I160" s="120">
        <f t="shared" si="22"/>
        <v>20970.514285714286</v>
      </c>
      <c r="J160" s="122">
        <f t="shared" si="23"/>
        <v>16252.457142857143</v>
      </c>
      <c r="L160" s="78">
        <v>17330</v>
      </c>
      <c r="M160" s="75">
        <v>20388</v>
      </c>
      <c r="N160" s="84">
        <v>15801</v>
      </c>
      <c r="O160" s="69"/>
      <c r="P160" s="79">
        <f t="shared" si="24"/>
        <v>16504.761904761905</v>
      </c>
      <c r="Q160" s="77">
        <f t="shared" si="25"/>
        <v>19417.142857142855</v>
      </c>
      <c r="R160" s="77">
        <f t="shared" si="26"/>
        <v>15048.571428571428</v>
      </c>
    </row>
    <row r="161" spans="1:18" ht="18.75">
      <c r="A161" s="169"/>
      <c r="B161" s="194" t="s">
        <v>26</v>
      </c>
      <c r="C161" s="139" t="s">
        <v>168</v>
      </c>
      <c r="D161" s="148">
        <f t="shared" si="27"/>
        <v>17825</v>
      </c>
      <c r="E161" s="162">
        <f t="shared" si="20"/>
        <v>20970</v>
      </c>
      <c r="F161" s="61"/>
      <c r="H161" s="112">
        <f t="shared" si="21"/>
        <v>17825.14285714286</v>
      </c>
      <c r="I161" s="120">
        <f t="shared" si="22"/>
        <v>20970.514285714286</v>
      </c>
      <c r="J161" s="122">
        <f t="shared" si="23"/>
        <v>16252.457142857143</v>
      </c>
      <c r="L161" s="78">
        <v>17330</v>
      </c>
      <c r="M161" s="75">
        <v>20388</v>
      </c>
      <c r="N161" s="84">
        <v>15801</v>
      </c>
      <c r="O161" s="69"/>
      <c r="P161" s="79">
        <f t="shared" si="24"/>
        <v>16504.761904761905</v>
      </c>
      <c r="Q161" s="77">
        <f t="shared" si="25"/>
        <v>19417.142857142855</v>
      </c>
      <c r="R161" s="77">
        <f t="shared" si="26"/>
        <v>15048.571428571428</v>
      </c>
    </row>
    <row r="162" spans="1:18" ht="18.75">
      <c r="A162" s="169"/>
      <c r="B162" s="194" t="s">
        <v>27</v>
      </c>
      <c r="C162" s="139" t="s">
        <v>169</v>
      </c>
      <c r="D162" s="148">
        <f t="shared" si="27"/>
        <v>17825</v>
      </c>
      <c r="E162" s="162">
        <f t="shared" si="20"/>
        <v>20970</v>
      </c>
      <c r="F162" s="61"/>
      <c r="H162" s="112">
        <f t="shared" si="21"/>
        <v>17825.14285714286</v>
      </c>
      <c r="I162" s="120">
        <f t="shared" si="22"/>
        <v>20970.514285714286</v>
      </c>
      <c r="J162" s="122">
        <f t="shared" si="23"/>
        <v>16252.457142857143</v>
      </c>
      <c r="L162" s="78">
        <v>17330</v>
      </c>
      <c r="M162" s="75">
        <v>20388</v>
      </c>
      <c r="N162" s="84">
        <v>15801</v>
      </c>
      <c r="O162" s="69"/>
      <c r="P162" s="79">
        <f t="shared" si="24"/>
        <v>16504.761904761905</v>
      </c>
      <c r="Q162" s="77">
        <f t="shared" si="25"/>
        <v>19417.142857142855</v>
      </c>
      <c r="R162" s="77">
        <f t="shared" si="26"/>
        <v>15048.571428571428</v>
      </c>
    </row>
    <row r="163" spans="1:18" ht="18.75">
      <c r="A163" s="169"/>
      <c r="B163" s="194" t="s">
        <v>28</v>
      </c>
      <c r="C163" s="139" t="s">
        <v>170</v>
      </c>
      <c r="D163" s="148">
        <f t="shared" si="27"/>
        <v>17825</v>
      </c>
      <c r="E163" s="162">
        <f t="shared" si="20"/>
        <v>20970</v>
      </c>
      <c r="F163" s="61"/>
      <c r="H163" s="112">
        <f t="shared" si="21"/>
        <v>17825.14285714286</v>
      </c>
      <c r="I163" s="120">
        <f t="shared" si="22"/>
        <v>20970.514285714286</v>
      </c>
      <c r="J163" s="122">
        <f t="shared" si="23"/>
        <v>16252.457142857143</v>
      </c>
      <c r="L163" s="78">
        <v>17330</v>
      </c>
      <c r="M163" s="75">
        <v>20388</v>
      </c>
      <c r="N163" s="84">
        <v>15801</v>
      </c>
      <c r="O163" s="69"/>
      <c r="P163" s="79">
        <f t="shared" si="24"/>
        <v>16504.761904761905</v>
      </c>
      <c r="Q163" s="77">
        <f t="shared" si="25"/>
        <v>19417.142857142855</v>
      </c>
      <c r="R163" s="77">
        <f t="shared" si="26"/>
        <v>15048.571428571428</v>
      </c>
    </row>
    <row r="164" spans="1:18" ht="18.75">
      <c r="A164" s="169"/>
      <c r="B164" s="194" t="s">
        <v>29</v>
      </c>
      <c r="C164" s="139" t="s">
        <v>171</v>
      </c>
      <c r="D164" s="148">
        <f t="shared" si="27"/>
        <v>17825</v>
      </c>
      <c r="E164" s="162">
        <f t="shared" si="20"/>
        <v>20970</v>
      </c>
      <c r="F164" s="61"/>
      <c r="H164" s="112">
        <f t="shared" si="21"/>
        <v>17825.14285714286</v>
      </c>
      <c r="I164" s="120">
        <f t="shared" si="22"/>
        <v>20970.514285714286</v>
      </c>
      <c r="J164" s="122">
        <f t="shared" si="23"/>
        <v>16252.457142857143</v>
      </c>
      <c r="L164" s="78">
        <v>17330</v>
      </c>
      <c r="M164" s="75">
        <v>20388</v>
      </c>
      <c r="N164" s="84">
        <v>15801</v>
      </c>
      <c r="O164" s="69"/>
      <c r="P164" s="79">
        <f t="shared" si="24"/>
        <v>16504.761904761905</v>
      </c>
      <c r="Q164" s="77">
        <f t="shared" si="25"/>
        <v>19417.142857142855</v>
      </c>
      <c r="R164" s="77">
        <f t="shared" si="26"/>
        <v>15048.571428571428</v>
      </c>
    </row>
    <row r="165" spans="1:18" ht="18.75">
      <c r="A165" s="169" t="s">
        <v>329</v>
      </c>
      <c r="B165" s="196">
        <v>522</v>
      </c>
      <c r="C165" s="139" t="s">
        <v>129</v>
      </c>
      <c r="D165" s="148">
        <f t="shared" si="27"/>
        <v>127542</v>
      </c>
      <c r="E165" s="162">
        <f t="shared" si="20"/>
        <v>159428</v>
      </c>
      <c r="F165" s="61"/>
      <c r="H165" s="112">
        <f t="shared" si="21"/>
        <v>127542.85714285714</v>
      </c>
      <c r="I165" s="120">
        <f t="shared" si="22"/>
        <v>159428.57142857142</v>
      </c>
      <c r="J165" s="122">
        <f t="shared" si="23"/>
        <v>121371.42857142858</v>
      </c>
      <c r="L165" s="78">
        <v>124000</v>
      </c>
      <c r="M165" s="75">
        <v>155000</v>
      </c>
      <c r="N165" s="84">
        <v>118000</v>
      </c>
      <c r="O165" s="69"/>
      <c r="P165" s="79">
        <f t="shared" si="24"/>
        <v>118095.23809523809</v>
      </c>
      <c r="Q165" s="77">
        <f t="shared" si="25"/>
        <v>147619.0476190476</v>
      </c>
      <c r="R165" s="77">
        <f t="shared" si="26"/>
        <v>112380.95238095238</v>
      </c>
    </row>
    <row r="166" spans="1:18" ht="18.75">
      <c r="A166" s="169"/>
      <c r="B166" s="196" t="s">
        <v>86</v>
      </c>
      <c r="C166" s="139" t="s">
        <v>130</v>
      </c>
      <c r="D166" s="148">
        <f t="shared" si="27"/>
        <v>26742</v>
      </c>
      <c r="E166" s="162">
        <f t="shared" si="20"/>
        <v>33942</v>
      </c>
      <c r="F166" s="61"/>
      <c r="H166" s="112">
        <f t="shared" si="21"/>
        <v>26742.85714285714</v>
      </c>
      <c r="I166" s="120">
        <f t="shared" si="22"/>
        <v>33942.857142857145</v>
      </c>
      <c r="J166" s="122">
        <f t="shared" si="23"/>
        <v>25714.285714285717</v>
      </c>
      <c r="L166" s="78">
        <v>26000</v>
      </c>
      <c r="M166" s="75">
        <v>33000</v>
      </c>
      <c r="N166" s="84">
        <v>25000</v>
      </c>
      <c r="O166" s="69"/>
      <c r="P166" s="79">
        <f t="shared" si="24"/>
        <v>24761.90476190476</v>
      </c>
      <c r="Q166" s="77">
        <f t="shared" si="25"/>
        <v>31428.571428571428</v>
      </c>
      <c r="R166" s="77">
        <f t="shared" si="26"/>
        <v>23809.52380952381</v>
      </c>
    </row>
    <row r="167" spans="1:18" ht="18.75">
      <c r="A167" s="169"/>
      <c r="B167" s="196" t="s">
        <v>87</v>
      </c>
      <c r="C167" s="139" t="s">
        <v>131</v>
      </c>
      <c r="D167" s="148">
        <f t="shared" si="27"/>
        <v>26742</v>
      </c>
      <c r="E167" s="162">
        <f t="shared" si="20"/>
        <v>33942</v>
      </c>
      <c r="F167" s="61"/>
      <c r="H167" s="112">
        <f t="shared" si="21"/>
        <v>26742.85714285714</v>
      </c>
      <c r="I167" s="120">
        <f t="shared" si="22"/>
        <v>33942.857142857145</v>
      </c>
      <c r="J167" s="122">
        <f t="shared" si="23"/>
        <v>25714.285714285717</v>
      </c>
      <c r="L167" s="78">
        <v>26000</v>
      </c>
      <c r="M167" s="75">
        <v>33000</v>
      </c>
      <c r="N167" s="84">
        <v>25000</v>
      </c>
      <c r="O167" s="69"/>
      <c r="P167" s="79">
        <f t="shared" si="24"/>
        <v>24761.90476190476</v>
      </c>
      <c r="Q167" s="77">
        <f t="shared" si="25"/>
        <v>31428.571428571428</v>
      </c>
      <c r="R167" s="77">
        <f t="shared" si="26"/>
        <v>23809.52380952381</v>
      </c>
    </row>
    <row r="168" spans="1:18" ht="18.75">
      <c r="A168" s="169"/>
      <c r="B168" s="196" t="s">
        <v>88</v>
      </c>
      <c r="C168" s="139" t="s">
        <v>132</v>
      </c>
      <c r="D168" s="148">
        <f t="shared" si="27"/>
        <v>26742</v>
      </c>
      <c r="E168" s="162">
        <f t="shared" si="20"/>
        <v>33942</v>
      </c>
      <c r="F168" s="61"/>
      <c r="H168" s="112">
        <f t="shared" si="21"/>
        <v>26742.85714285714</v>
      </c>
      <c r="I168" s="120">
        <f t="shared" si="22"/>
        <v>33942.857142857145</v>
      </c>
      <c r="J168" s="122">
        <f t="shared" si="23"/>
        <v>25714.285714285717</v>
      </c>
      <c r="L168" s="78">
        <v>26000</v>
      </c>
      <c r="M168" s="75">
        <v>33000</v>
      </c>
      <c r="N168" s="84">
        <v>25000</v>
      </c>
      <c r="O168" s="69"/>
      <c r="P168" s="79">
        <f t="shared" si="24"/>
        <v>24761.90476190476</v>
      </c>
      <c r="Q168" s="77">
        <f t="shared" si="25"/>
        <v>31428.571428571428</v>
      </c>
      <c r="R168" s="77">
        <f t="shared" si="26"/>
        <v>23809.52380952381</v>
      </c>
    </row>
    <row r="169" spans="1:18" ht="18.75">
      <c r="A169" s="169"/>
      <c r="B169" s="196" t="s">
        <v>89</v>
      </c>
      <c r="C169" s="139" t="s">
        <v>133</v>
      </c>
      <c r="D169" s="148">
        <f t="shared" si="27"/>
        <v>26742</v>
      </c>
      <c r="E169" s="162">
        <f t="shared" si="20"/>
        <v>33942</v>
      </c>
      <c r="F169" s="61"/>
      <c r="H169" s="112">
        <f t="shared" si="21"/>
        <v>26742.85714285714</v>
      </c>
      <c r="I169" s="120">
        <f t="shared" si="22"/>
        <v>33942.857142857145</v>
      </c>
      <c r="J169" s="122">
        <f t="shared" si="23"/>
        <v>25714.285714285717</v>
      </c>
      <c r="L169" s="78">
        <v>26000</v>
      </c>
      <c r="M169" s="75">
        <v>33000</v>
      </c>
      <c r="N169" s="84">
        <v>25000</v>
      </c>
      <c r="O169" s="69"/>
      <c r="P169" s="79">
        <f t="shared" si="24"/>
        <v>24761.90476190476</v>
      </c>
      <c r="Q169" s="77">
        <f t="shared" si="25"/>
        <v>31428.571428571428</v>
      </c>
      <c r="R169" s="77">
        <f t="shared" si="26"/>
        <v>23809.52380952381</v>
      </c>
    </row>
    <row r="170" spans="1:18" ht="18.75">
      <c r="A170" s="169"/>
      <c r="B170" s="196" t="s">
        <v>90</v>
      </c>
      <c r="C170" s="139" t="s">
        <v>134</v>
      </c>
      <c r="D170" s="148">
        <f t="shared" si="27"/>
        <v>26742</v>
      </c>
      <c r="E170" s="162">
        <f t="shared" si="20"/>
        <v>33942</v>
      </c>
      <c r="F170" s="61"/>
      <c r="H170" s="112">
        <f t="shared" si="21"/>
        <v>26742.85714285714</v>
      </c>
      <c r="I170" s="120">
        <f t="shared" si="22"/>
        <v>33942.857142857145</v>
      </c>
      <c r="J170" s="122">
        <f t="shared" si="23"/>
        <v>25714.285714285717</v>
      </c>
      <c r="L170" s="78">
        <v>26000</v>
      </c>
      <c r="M170" s="75">
        <v>33000</v>
      </c>
      <c r="N170" s="84">
        <v>25000</v>
      </c>
      <c r="O170" s="69"/>
      <c r="P170" s="79">
        <f t="shared" si="24"/>
        <v>24761.90476190476</v>
      </c>
      <c r="Q170" s="77">
        <f t="shared" si="25"/>
        <v>31428.571428571428</v>
      </c>
      <c r="R170" s="77">
        <f t="shared" si="26"/>
        <v>23809.52380952381</v>
      </c>
    </row>
    <row r="171" spans="1:18" ht="18.75">
      <c r="A171" s="169"/>
      <c r="B171" s="196" t="s">
        <v>91</v>
      </c>
      <c r="C171" s="139" t="s">
        <v>135</v>
      </c>
      <c r="D171" s="148">
        <f t="shared" si="27"/>
        <v>26742</v>
      </c>
      <c r="E171" s="162">
        <f t="shared" si="20"/>
        <v>33942</v>
      </c>
      <c r="F171" s="61"/>
      <c r="H171" s="112">
        <f t="shared" si="21"/>
        <v>26742.85714285714</v>
      </c>
      <c r="I171" s="120">
        <f t="shared" si="22"/>
        <v>33942.857142857145</v>
      </c>
      <c r="J171" s="122">
        <f t="shared" si="23"/>
        <v>25714.285714285717</v>
      </c>
      <c r="L171" s="78">
        <v>26000</v>
      </c>
      <c r="M171" s="75">
        <v>33000</v>
      </c>
      <c r="N171" s="84">
        <v>25000</v>
      </c>
      <c r="O171" s="69"/>
      <c r="P171" s="79">
        <f t="shared" si="24"/>
        <v>24761.90476190476</v>
      </c>
      <c r="Q171" s="77">
        <f t="shared" si="25"/>
        <v>31428.571428571428</v>
      </c>
      <c r="R171" s="77">
        <f t="shared" si="26"/>
        <v>23809.52380952381</v>
      </c>
    </row>
    <row r="172" spans="1:34" ht="18.75">
      <c r="A172" s="169"/>
      <c r="B172" s="194">
        <v>506</v>
      </c>
      <c r="C172" s="139" t="s">
        <v>184</v>
      </c>
      <c r="D172" s="148">
        <f t="shared" si="27"/>
        <v>28800</v>
      </c>
      <c r="E172" s="162">
        <f t="shared" si="20"/>
        <v>47108</v>
      </c>
      <c r="F172" s="61"/>
      <c r="H172" s="112">
        <f t="shared" si="21"/>
        <v>28800</v>
      </c>
      <c r="I172" s="120">
        <f t="shared" si="22"/>
        <v>47108.57142857143</v>
      </c>
      <c r="J172" s="122">
        <f t="shared" si="23"/>
        <v>26228.57142857143</v>
      </c>
      <c r="L172" s="78">
        <v>28000</v>
      </c>
      <c r="M172" s="75">
        <v>45800</v>
      </c>
      <c r="N172" s="83">
        <v>25500</v>
      </c>
      <c r="O172" s="96"/>
      <c r="P172" s="79">
        <f t="shared" si="24"/>
        <v>26666.666666666664</v>
      </c>
      <c r="Q172" s="77">
        <f t="shared" si="25"/>
        <v>43619.04761904762</v>
      </c>
      <c r="R172" s="77">
        <f t="shared" si="26"/>
        <v>24285.714285714286</v>
      </c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8.75">
      <c r="A173" s="169"/>
      <c r="B173" s="194" t="s">
        <v>30</v>
      </c>
      <c r="C173" s="139" t="s">
        <v>182</v>
      </c>
      <c r="D173" s="148">
        <f t="shared" si="27"/>
        <v>23592</v>
      </c>
      <c r="E173" s="162">
        <f t="shared" si="20"/>
        <v>26125</v>
      </c>
      <c r="F173" s="61"/>
      <c r="H173" s="112">
        <f t="shared" si="21"/>
        <v>23592.34285714286</v>
      </c>
      <c r="I173" s="120">
        <f t="shared" si="22"/>
        <v>26125.714285714286</v>
      </c>
      <c r="J173" s="122">
        <f t="shared" si="23"/>
        <v>23067.77142857143</v>
      </c>
      <c r="L173" s="78">
        <v>22937</v>
      </c>
      <c r="M173" s="75">
        <v>25400</v>
      </c>
      <c r="N173" s="84">
        <v>22427</v>
      </c>
      <c r="O173" s="96"/>
      <c r="P173" s="79">
        <f t="shared" si="24"/>
        <v>21844.761904761905</v>
      </c>
      <c r="Q173" s="77">
        <f t="shared" si="25"/>
        <v>24190.47619047619</v>
      </c>
      <c r="R173" s="77">
        <f t="shared" si="26"/>
        <v>21359.04761904762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93" s="2" customFormat="1" ht="18.75">
      <c r="A174" s="169"/>
      <c r="B174" s="194" t="s">
        <v>31</v>
      </c>
      <c r="C174" s="139" t="s">
        <v>183</v>
      </c>
      <c r="D174" s="148">
        <f t="shared" si="27"/>
        <v>23592</v>
      </c>
      <c r="E174" s="162">
        <f t="shared" si="20"/>
        <v>26125</v>
      </c>
      <c r="F174" s="61"/>
      <c r="G174" s="55"/>
      <c r="H174" s="112">
        <f t="shared" si="21"/>
        <v>23592.34285714286</v>
      </c>
      <c r="I174" s="120">
        <f t="shared" si="22"/>
        <v>26125.714285714286</v>
      </c>
      <c r="J174" s="122">
        <f t="shared" si="23"/>
        <v>23067.77142857143</v>
      </c>
      <c r="K174"/>
      <c r="L174" s="78">
        <v>22937</v>
      </c>
      <c r="M174" s="75">
        <v>25400</v>
      </c>
      <c r="N174" s="84">
        <v>22427</v>
      </c>
      <c r="O174" s="96"/>
      <c r="P174" s="79">
        <f t="shared" si="24"/>
        <v>21844.761904761905</v>
      </c>
      <c r="Q174" s="77">
        <f t="shared" si="25"/>
        <v>24190.47619047619</v>
      </c>
      <c r="R174" s="77">
        <f t="shared" si="26"/>
        <v>21359.04761904762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18" s="1" customFormat="1" ht="18.75">
      <c r="A175" s="169"/>
      <c r="B175" s="194">
        <v>507</v>
      </c>
      <c r="C175" s="139" t="s">
        <v>203</v>
      </c>
      <c r="D175" s="148">
        <f t="shared" si="27"/>
        <v>28800</v>
      </c>
      <c r="E175" s="162">
        <f t="shared" si="20"/>
        <v>47108</v>
      </c>
      <c r="F175" s="61"/>
      <c r="G175" s="55"/>
      <c r="H175" s="112">
        <f t="shared" si="21"/>
        <v>28800</v>
      </c>
      <c r="I175" s="120">
        <f t="shared" si="22"/>
        <v>47108.57142857143</v>
      </c>
      <c r="J175" s="122">
        <f t="shared" si="23"/>
        <v>26228.57142857143</v>
      </c>
      <c r="K175"/>
      <c r="L175" s="78">
        <v>28000</v>
      </c>
      <c r="M175" s="75">
        <v>45800</v>
      </c>
      <c r="N175" s="83">
        <v>25500</v>
      </c>
      <c r="O175" s="96"/>
      <c r="P175" s="79">
        <f t="shared" si="24"/>
        <v>26666.666666666664</v>
      </c>
      <c r="Q175" s="77">
        <f t="shared" si="25"/>
        <v>43619.04761904762</v>
      </c>
      <c r="R175" s="77">
        <f t="shared" si="26"/>
        <v>24285.714285714286</v>
      </c>
    </row>
    <row r="176" spans="1:18" s="1" customFormat="1" ht="18.75">
      <c r="A176" s="169"/>
      <c r="B176" s="194" t="s">
        <v>159</v>
      </c>
      <c r="C176" s="139" t="s">
        <v>204</v>
      </c>
      <c r="D176" s="148">
        <f t="shared" si="27"/>
        <v>23592</v>
      </c>
      <c r="E176" s="162">
        <f t="shared" si="20"/>
        <v>26125</v>
      </c>
      <c r="F176" s="61"/>
      <c r="G176" s="55"/>
      <c r="H176" s="112">
        <f t="shared" si="21"/>
        <v>23592.34285714286</v>
      </c>
      <c r="I176" s="120">
        <f t="shared" si="22"/>
        <v>26125.714285714286</v>
      </c>
      <c r="J176" s="122">
        <f t="shared" si="23"/>
        <v>23067.77142857143</v>
      </c>
      <c r="K176"/>
      <c r="L176" s="78">
        <v>22937</v>
      </c>
      <c r="M176" s="75">
        <v>25400</v>
      </c>
      <c r="N176" s="84">
        <v>22427</v>
      </c>
      <c r="O176" s="96"/>
      <c r="P176" s="79">
        <f t="shared" si="24"/>
        <v>21844.761904761905</v>
      </c>
      <c r="Q176" s="77">
        <f t="shared" si="25"/>
        <v>24190.47619047619</v>
      </c>
      <c r="R176" s="77">
        <f t="shared" si="26"/>
        <v>21359.04761904762</v>
      </c>
    </row>
    <row r="177" spans="1:18" s="1" customFormat="1" ht="18.75">
      <c r="A177" s="169" t="s">
        <v>328</v>
      </c>
      <c r="B177" s="194" t="s">
        <v>210</v>
      </c>
      <c r="C177" s="139" t="s">
        <v>205</v>
      </c>
      <c r="D177" s="148">
        <f t="shared" si="27"/>
        <v>23592</v>
      </c>
      <c r="E177" s="162">
        <f t="shared" si="20"/>
        <v>26125</v>
      </c>
      <c r="F177" s="61"/>
      <c r="G177" s="55"/>
      <c r="H177" s="112">
        <f t="shared" si="21"/>
        <v>23592.34285714286</v>
      </c>
      <c r="I177" s="120">
        <f t="shared" si="22"/>
        <v>26125.714285714286</v>
      </c>
      <c r="J177" s="122">
        <f t="shared" si="23"/>
        <v>23067.77142857143</v>
      </c>
      <c r="K177"/>
      <c r="L177" s="78">
        <v>22937</v>
      </c>
      <c r="M177" s="75">
        <v>25400</v>
      </c>
      <c r="N177" s="84">
        <v>22427</v>
      </c>
      <c r="O177" s="96"/>
      <c r="P177" s="79">
        <f t="shared" si="24"/>
        <v>21844.761904761905</v>
      </c>
      <c r="Q177" s="77">
        <f t="shared" si="25"/>
        <v>24190.47619047619</v>
      </c>
      <c r="R177" s="77">
        <f t="shared" si="26"/>
        <v>21359.04761904762</v>
      </c>
    </row>
    <row r="178" spans="1:18" s="1" customFormat="1" ht="18.75">
      <c r="A178" s="169"/>
      <c r="B178" s="194">
        <v>508</v>
      </c>
      <c r="C178" s="139" t="s">
        <v>147</v>
      </c>
      <c r="D178" s="148">
        <f>ROUNDDOWN(H178,-1)</f>
        <v>11310</v>
      </c>
      <c r="E178" s="162">
        <f t="shared" si="20"/>
        <v>20571</v>
      </c>
      <c r="F178" s="61"/>
      <c r="G178" s="55"/>
      <c r="H178" s="112">
        <f t="shared" si="21"/>
        <v>11314.285714285714</v>
      </c>
      <c r="I178" s="120">
        <f t="shared" si="22"/>
        <v>20571.428571428572</v>
      </c>
      <c r="J178" s="122">
        <f t="shared" si="23"/>
        <v>10285.714285714286</v>
      </c>
      <c r="K178"/>
      <c r="L178" s="78">
        <v>11000</v>
      </c>
      <c r="M178" s="75">
        <v>20000</v>
      </c>
      <c r="N178" s="84">
        <v>10000</v>
      </c>
      <c r="O178" s="96"/>
      <c r="P178" s="79">
        <f t="shared" si="24"/>
        <v>10476.190476190475</v>
      </c>
      <c r="Q178" s="77">
        <f t="shared" si="25"/>
        <v>19047.619047619046</v>
      </c>
      <c r="R178" s="77">
        <f t="shared" si="26"/>
        <v>9523.809523809523</v>
      </c>
    </row>
    <row r="179" spans="1:18" s="1" customFormat="1" ht="17.25" customHeight="1">
      <c r="A179" s="169"/>
      <c r="B179" s="194">
        <v>517</v>
      </c>
      <c r="C179" s="142" t="s">
        <v>148</v>
      </c>
      <c r="D179" s="148">
        <f t="shared" si="27"/>
        <v>9257</v>
      </c>
      <c r="E179" s="162">
        <f aca="true" t="shared" si="28" ref="E179:E207">ROUNDDOWN(I179,0)</f>
        <v>14040</v>
      </c>
      <c r="F179" s="61"/>
      <c r="G179" s="55"/>
      <c r="H179" s="112">
        <f aca="true" t="shared" si="29" ref="H179:H224">SUM(P179*1.08)</f>
        <v>9257.142857142857</v>
      </c>
      <c r="I179" s="120">
        <f aca="true" t="shared" si="30" ref="I179:I224">SUM(Q179*1.08)</f>
        <v>14040.000000000002</v>
      </c>
      <c r="J179" s="122">
        <f aca="true" t="shared" si="31" ref="J179:J224">SUM(R179*1.08)</f>
        <v>8208</v>
      </c>
      <c r="K179"/>
      <c r="L179" s="78">
        <v>9000</v>
      </c>
      <c r="M179" s="80">
        <v>13650</v>
      </c>
      <c r="N179" s="83">
        <v>7980</v>
      </c>
      <c r="O179" s="96"/>
      <c r="P179" s="79">
        <f aca="true" t="shared" si="32" ref="P179:P224">SUM(L179/1.05)</f>
        <v>8571.42857142857</v>
      </c>
      <c r="Q179" s="77">
        <f aca="true" t="shared" si="33" ref="Q179:Q224">SUM(M179/1.05)</f>
        <v>13000</v>
      </c>
      <c r="R179" s="77">
        <f aca="true" t="shared" si="34" ref="R179:R224">SUM(N179/1.05)</f>
        <v>7600</v>
      </c>
    </row>
    <row r="180" spans="1:18" s="1" customFormat="1" ht="17.25" customHeight="1">
      <c r="A180" s="169"/>
      <c r="B180" s="194">
        <v>545</v>
      </c>
      <c r="C180" s="142" t="s">
        <v>158</v>
      </c>
      <c r="D180" s="148">
        <f t="shared" si="27"/>
        <v>9257</v>
      </c>
      <c r="E180" s="162">
        <f t="shared" si="28"/>
        <v>14040</v>
      </c>
      <c r="F180" s="61"/>
      <c r="G180" s="55"/>
      <c r="H180" s="112">
        <f t="shared" si="29"/>
        <v>9257.142857142857</v>
      </c>
      <c r="I180" s="120">
        <f t="shared" si="30"/>
        <v>14040.000000000002</v>
      </c>
      <c r="J180" s="122">
        <f t="shared" si="31"/>
        <v>8208</v>
      </c>
      <c r="K180"/>
      <c r="L180" s="78">
        <v>9000</v>
      </c>
      <c r="M180" s="80">
        <v>13650</v>
      </c>
      <c r="N180" s="83">
        <v>7980</v>
      </c>
      <c r="O180" s="96"/>
      <c r="P180" s="79">
        <f t="shared" si="32"/>
        <v>8571.42857142857</v>
      </c>
      <c r="Q180" s="77">
        <f t="shared" si="33"/>
        <v>13000</v>
      </c>
      <c r="R180" s="77">
        <f t="shared" si="34"/>
        <v>7600</v>
      </c>
    </row>
    <row r="181" spans="1:18" s="1" customFormat="1" ht="17.25" customHeight="1">
      <c r="A181" s="169"/>
      <c r="B181" s="194">
        <v>523</v>
      </c>
      <c r="C181" s="239" t="s">
        <v>345</v>
      </c>
      <c r="D181" s="148">
        <f aca="true" t="shared" si="35" ref="D181:D191">ROUNDDOWN(H181,0)</f>
        <v>41142</v>
      </c>
      <c r="E181" s="162">
        <f>ROUNDDOWN(I181,0)-1</f>
        <v>53484</v>
      </c>
      <c r="F181" s="61"/>
      <c r="G181" s="109"/>
      <c r="H181" s="112">
        <f t="shared" si="29"/>
        <v>41142.857142857145</v>
      </c>
      <c r="I181" s="120">
        <f t="shared" si="30"/>
        <v>53485.71428571428</v>
      </c>
      <c r="J181" s="122">
        <f t="shared" si="31"/>
        <v>39085.71428571429</v>
      </c>
      <c r="K181"/>
      <c r="L181" s="78">
        <v>40000</v>
      </c>
      <c r="M181" s="87">
        <v>52000</v>
      </c>
      <c r="N181" s="97">
        <v>38000</v>
      </c>
      <c r="O181" s="96"/>
      <c r="P181" s="79">
        <f t="shared" si="32"/>
        <v>38095.23809523809</v>
      </c>
      <c r="Q181" s="77">
        <f t="shared" si="33"/>
        <v>49523.80952380952</v>
      </c>
      <c r="R181" s="77">
        <f t="shared" si="34"/>
        <v>36190.47619047619</v>
      </c>
    </row>
    <row r="182" spans="1:18" s="1" customFormat="1" ht="17.25" customHeight="1">
      <c r="A182" s="169"/>
      <c r="B182" s="194" t="s">
        <v>92</v>
      </c>
      <c r="C182" s="139" t="s">
        <v>346</v>
      </c>
      <c r="D182" s="148">
        <f t="shared" si="35"/>
        <v>20571</v>
      </c>
      <c r="E182" s="162">
        <f t="shared" si="28"/>
        <v>26742</v>
      </c>
      <c r="F182" s="61"/>
      <c r="G182" s="109"/>
      <c r="H182" s="112">
        <f t="shared" si="29"/>
        <v>20571.428571428572</v>
      </c>
      <c r="I182" s="120">
        <f t="shared" si="30"/>
        <v>26742.85714285714</v>
      </c>
      <c r="J182" s="122">
        <f t="shared" si="31"/>
        <v>19542.857142857145</v>
      </c>
      <c r="K182"/>
      <c r="L182" s="78">
        <v>20000</v>
      </c>
      <c r="M182" s="75">
        <v>26000</v>
      </c>
      <c r="N182" s="84">
        <v>19000</v>
      </c>
      <c r="O182" s="96"/>
      <c r="P182" s="79">
        <f t="shared" si="32"/>
        <v>19047.619047619046</v>
      </c>
      <c r="Q182" s="77">
        <f t="shared" si="33"/>
        <v>24761.90476190476</v>
      </c>
      <c r="R182" s="77">
        <f t="shared" si="34"/>
        <v>18095.238095238095</v>
      </c>
    </row>
    <row r="183" spans="1:18" s="1" customFormat="1" ht="17.25" customHeight="1">
      <c r="A183" s="169"/>
      <c r="B183" s="194" t="s">
        <v>93</v>
      </c>
      <c r="C183" s="139" t="s">
        <v>347</v>
      </c>
      <c r="D183" s="148">
        <f t="shared" si="35"/>
        <v>20571</v>
      </c>
      <c r="E183" s="162">
        <f t="shared" si="28"/>
        <v>26742</v>
      </c>
      <c r="F183" s="61"/>
      <c r="G183" s="109"/>
      <c r="H183" s="112">
        <f t="shared" si="29"/>
        <v>20571.428571428572</v>
      </c>
      <c r="I183" s="120">
        <f t="shared" si="30"/>
        <v>26742.85714285714</v>
      </c>
      <c r="J183" s="122">
        <f t="shared" si="31"/>
        <v>19542.857142857145</v>
      </c>
      <c r="K183"/>
      <c r="L183" s="78">
        <v>20000</v>
      </c>
      <c r="M183" s="75">
        <v>26000</v>
      </c>
      <c r="N183" s="84">
        <v>19000</v>
      </c>
      <c r="O183" s="96"/>
      <c r="P183" s="79">
        <f t="shared" si="32"/>
        <v>19047.619047619046</v>
      </c>
      <c r="Q183" s="77">
        <f t="shared" si="33"/>
        <v>24761.90476190476</v>
      </c>
      <c r="R183" s="77">
        <f t="shared" si="34"/>
        <v>18095.238095238095</v>
      </c>
    </row>
    <row r="184" spans="1:18" s="1" customFormat="1" ht="17.25" customHeight="1">
      <c r="A184" s="169"/>
      <c r="B184" s="194">
        <v>524</v>
      </c>
      <c r="C184" s="139" t="s">
        <v>348</v>
      </c>
      <c r="D184" s="148">
        <f t="shared" si="35"/>
        <v>41142</v>
      </c>
      <c r="E184" s="162">
        <f>ROUNDDOWN(I184,0)-1</f>
        <v>53484</v>
      </c>
      <c r="F184" s="61"/>
      <c r="G184" s="109"/>
      <c r="H184" s="112">
        <f t="shared" si="29"/>
        <v>41142.857142857145</v>
      </c>
      <c r="I184" s="120">
        <f t="shared" si="30"/>
        <v>53485.71428571428</v>
      </c>
      <c r="J184" s="122">
        <f t="shared" si="31"/>
        <v>39085.71428571429</v>
      </c>
      <c r="K184"/>
      <c r="L184" s="78">
        <v>40000</v>
      </c>
      <c r="M184" s="75">
        <v>52000</v>
      </c>
      <c r="N184" s="84">
        <v>38000</v>
      </c>
      <c r="O184" s="96"/>
      <c r="P184" s="79">
        <f t="shared" si="32"/>
        <v>38095.23809523809</v>
      </c>
      <c r="Q184" s="77">
        <f t="shared" si="33"/>
        <v>49523.80952380952</v>
      </c>
      <c r="R184" s="77">
        <f t="shared" si="34"/>
        <v>36190.47619047619</v>
      </c>
    </row>
    <row r="185" spans="1:18" s="1" customFormat="1" ht="17.25" customHeight="1">
      <c r="A185" s="169"/>
      <c r="B185" s="194" t="s">
        <v>94</v>
      </c>
      <c r="C185" s="139" t="s">
        <v>349</v>
      </c>
      <c r="D185" s="148">
        <f t="shared" si="35"/>
        <v>20571</v>
      </c>
      <c r="E185" s="162">
        <f t="shared" si="28"/>
        <v>26742</v>
      </c>
      <c r="F185" s="61"/>
      <c r="G185" s="109"/>
      <c r="H185" s="112">
        <f t="shared" si="29"/>
        <v>20571.428571428572</v>
      </c>
      <c r="I185" s="120">
        <f t="shared" si="30"/>
        <v>26742.85714285714</v>
      </c>
      <c r="J185" s="122">
        <f t="shared" si="31"/>
        <v>19542.857142857145</v>
      </c>
      <c r="K185"/>
      <c r="L185" s="78">
        <v>20000</v>
      </c>
      <c r="M185" s="75">
        <v>26000</v>
      </c>
      <c r="N185" s="84">
        <v>19000</v>
      </c>
      <c r="O185" s="96"/>
      <c r="P185" s="79">
        <f t="shared" si="32"/>
        <v>19047.619047619046</v>
      </c>
      <c r="Q185" s="77">
        <f t="shared" si="33"/>
        <v>24761.90476190476</v>
      </c>
      <c r="R185" s="77">
        <f t="shared" si="34"/>
        <v>18095.238095238095</v>
      </c>
    </row>
    <row r="186" spans="1:18" s="1" customFormat="1" ht="17.25" customHeight="1">
      <c r="A186" s="169"/>
      <c r="B186" s="194" t="s">
        <v>95</v>
      </c>
      <c r="C186" s="139" t="s">
        <v>350</v>
      </c>
      <c r="D186" s="148">
        <f t="shared" si="35"/>
        <v>20571</v>
      </c>
      <c r="E186" s="162">
        <f t="shared" si="28"/>
        <v>26742</v>
      </c>
      <c r="F186" s="61"/>
      <c r="G186" s="109"/>
      <c r="H186" s="112">
        <f t="shared" si="29"/>
        <v>20571.428571428572</v>
      </c>
      <c r="I186" s="120">
        <f t="shared" si="30"/>
        <v>26742.85714285714</v>
      </c>
      <c r="J186" s="122">
        <f t="shared" si="31"/>
        <v>19542.857142857145</v>
      </c>
      <c r="K186"/>
      <c r="L186" s="78">
        <v>20000</v>
      </c>
      <c r="M186" s="75">
        <v>26000</v>
      </c>
      <c r="N186" s="84">
        <v>19000</v>
      </c>
      <c r="O186" s="96"/>
      <c r="P186" s="79">
        <f t="shared" si="32"/>
        <v>19047.619047619046</v>
      </c>
      <c r="Q186" s="77">
        <f t="shared" si="33"/>
        <v>24761.90476190476</v>
      </c>
      <c r="R186" s="77">
        <f t="shared" si="34"/>
        <v>18095.238095238095</v>
      </c>
    </row>
    <row r="187" spans="1:18" s="1" customFormat="1" ht="17.25" customHeight="1">
      <c r="A187" s="169"/>
      <c r="B187" s="194">
        <v>525</v>
      </c>
      <c r="C187" s="139" t="s">
        <v>351</v>
      </c>
      <c r="D187" s="148">
        <f t="shared" si="35"/>
        <v>41142</v>
      </c>
      <c r="E187" s="162">
        <f>ROUNDDOWN(I187,0)-1</f>
        <v>53484</v>
      </c>
      <c r="F187" s="61"/>
      <c r="G187" s="109"/>
      <c r="H187" s="112">
        <f t="shared" si="29"/>
        <v>41142.857142857145</v>
      </c>
      <c r="I187" s="120">
        <f t="shared" si="30"/>
        <v>53485.71428571428</v>
      </c>
      <c r="J187" s="122">
        <f t="shared" si="31"/>
        <v>39085.71428571429</v>
      </c>
      <c r="K187"/>
      <c r="L187" s="78">
        <v>40000</v>
      </c>
      <c r="M187" s="75">
        <v>52000</v>
      </c>
      <c r="N187" s="84">
        <v>38000</v>
      </c>
      <c r="O187" s="96"/>
      <c r="P187" s="79">
        <f t="shared" si="32"/>
        <v>38095.23809523809</v>
      </c>
      <c r="Q187" s="77">
        <f t="shared" si="33"/>
        <v>49523.80952380952</v>
      </c>
      <c r="R187" s="77">
        <f t="shared" si="34"/>
        <v>36190.47619047619</v>
      </c>
    </row>
    <row r="188" spans="1:18" s="1" customFormat="1" ht="17.25" customHeight="1">
      <c r="A188" s="169"/>
      <c r="B188" s="194" t="s">
        <v>96</v>
      </c>
      <c r="C188" s="139" t="s">
        <v>352</v>
      </c>
      <c r="D188" s="148">
        <f t="shared" si="35"/>
        <v>20571</v>
      </c>
      <c r="E188" s="162">
        <f t="shared" si="28"/>
        <v>26742</v>
      </c>
      <c r="F188" s="61"/>
      <c r="G188" s="109"/>
      <c r="H188" s="112">
        <f t="shared" si="29"/>
        <v>20571.428571428572</v>
      </c>
      <c r="I188" s="120">
        <f t="shared" si="30"/>
        <v>26742.85714285714</v>
      </c>
      <c r="J188" s="122">
        <f t="shared" si="31"/>
        <v>19542.857142857145</v>
      </c>
      <c r="K188"/>
      <c r="L188" s="78">
        <v>20000</v>
      </c>
      <c r="M188" s="75">
        <v>26000</v>
      </c>
      <c r="N188" s="84">
        <v>19000</v>
      </c>
      <c r="O188" s="96"/>
      <c r="P188" s="79">
        <f t="shared" si="32"/>
        <v>19047.619047619046</v>
      </c>
      <c r="Q188" s="77">
        <f t="shared" si="33"/>
        <v>24761.90476190476</v>
      </c>
      <c r="R188" s="77">
        <f t="shared" si="34"/>
        <v>18095.238095238095</v>
      </c>
    </row>
    <row r="189" spans="1:18" s="1" customFormat="1" ht="17.25" customHeight="1">
      <c r="A189" s="169" t="s">
        <v>327</v>
      </c>
      <c r="B189" s="194" t="s">
        <v>97</v>
      </c>
      <c r="C189" s="139" t="s">
        <v>353</v>
      </c>
      <c r="D189" s="148">
        <f t="shared" si="35"/>
        <v>20571</v>
      </c>
      <c r="E189" s="162">
        <f t="shared" si="28"/>
        <v>26742</v>
      </c>
      <c r="F189" s="61"/>
      <c r="G189" s="109"/>
      <c r="H189" s="112">
        <f t="shared" si="29"/>
        <v>20571.428571428572</v>
      </c>
      <c r="I189" s="120">
        <f t="shared" si="30"/>
        <v>26742.85714285714</v>
      </c>
      <c r="J189" s="122">
        <f t="shared" si="31"/>
        <v>19542.857142857145</v>
      </c>
      <c r="K189"/>
      <c r="L189" s="78">
        <v>20000</v>
      </c>
      <c r="M189" s="75">
        <v>26000</v>
      </c>
      <c r="N189" s="84">
        <v>19000</v>
      </c>
      <c r="O189" s="96"/>
      <c r="P189" s="79">
        <f t="shared" si="32"/>
        <v>19047.619047619046</v>
      </c>
      <c r="Q189" s="77">
        <f t="shared" si="33"/>
        <v>24761.90476190476</v>
      </c>
      <c r="R189" s="77">
        <f t="shared" si="34"/>
        <v>18095.238095238095</v>
      </c>
    </row>
    <row r="190" spans="1:18" s="1" customFormat="1" ht="17.25" customHeight="1">
      <c r="A190" s="169"/>
      <c r="B190" s="194">
        <v>526</v>
      </c>
      <c r="C190" s="139" t="s">
        <v>354</v>
      </c>
      <c r="D190" s="148">
        <f t="shared" si="35"/>
        <v>20571</v>
      </c>
      <c r="E190" s="162">
        <f t="shared" si="28"/>
        <v>26742</v>
      </c>
      <c r="F190" s="61"/>
      <c r="G190" s="109"/>
      <c r="H190" s="112">
        <f t="shared" si="29"/>
        <v>20571.428571428572</v>
      </c>
      <c r="I190" s="120">
        <f t="shared" si="30"/>
        <v>26742.85714285714</v>
      </c>
      <c r="J190" s="122">
        <f t="shared" si="31"/>
        <v>19542.857142857145</v>
      </c>
      <c r="K190"/>
      <c r="L190" s="78">
        <v>20000</v>
      </c>
      <c r="M190" s="75">
        <v>26000</v>
      </c>
      <c r="N190" s="84">
        <v>19000</v>
      </c>
      <c r="O190" s="96"/>
      <c r="P190" s="79">
        <f t="shared" si="32"/>
        <v>19047.619047619046</v>
      </c>
      <c r="Q190" s="77">
        <f t="shared" si="33"/>
        <v>24761.90476190476</v>
      </c>
      <c r="R190" s="77">
        <f t="shared" si="34"/>
        <v>18095.238095238095</v>
      </c>
    </row>
    <row r="191" spans="1:18" s="1" customFormat="1" ht="17.25" customHeight="1">
      <c r="A191" s="169"/>
      <c r="B191" s="194">
        <v>528</v>
      </c>
      <c r="C191" s="139" t="s">
        <v>181</v>
      </c>
      <c r="D191" s="148">
        <f t="shared" si="35"/>
        <v>16457</v>
      </c>
      <c r="E191" s="162">
        <f t="shared" si="28"/>
        <v>20057</v>
      </c>
      <c r="F191" s="61"/>
      <c r="G191" s="109"/>
      <c r="H191" s="112">
        <f t="shared" si="29"/>
        <v>16457.142857142855</v>
      </c>
      <c r="I191" s="120">
        <f t="shared" si="30"/>
        <v>20057.142857142855</v>
      </c>
      <c r="J191" s="122">
        <f t="shared" si="31"/>
        <v>14914.285714285716</v>
      </c>
      <c r="K191"/>
      <c r="L191" s="78">
        <v>16000</v>
      </c>
      <c r="M191" s="75">
        <v>19500</v>
      </c>
      <c r="N191" s="84">
        <v>14500</v>
      </c>
      <c r="O191" s="96"/>
      <c r="P191" s="79">
        <f t="shared" si="32"/>
        <v>15238.095238095237</v>
      </c>
      <c r="Q191" s="77">
        <f t="shared" si="33"/>
        <v>18571.42857142857</v>
      </c>
      <c r="R191" s="77">
        <f t="shared" si="34"/>
        <v>13809.52380952381</v>
      </c>
    </row>
    <row r="192" spans="1:18" s="1" customFormat="1" ht="17.25" customHeight="1">
      <c r="A192" s="169"/>
      <c r="B192" s="194">
        <v>529</v>
      </c>
      <c r="C192" s="240" t="s">
        <v>416</v>
      </c>
      <c r="D192" s="149">
        <f aca="true" t="shared" si="36" ref="D192:D203">ROUNDDOWN(H192,0)</f>
        <v>15120</v>
      </c>
      <c r="E192" s="162">
        <f t="shared" si="28"/>
        <v>21600</v>
      </c>
      <c r="F192" s="61"/>
      <c r="G192" s="109"/>
      <c r="H192" s="112">
        <f t="shared" si="29"/>
        <v>15120.000000000002</v>
      </c>
      <c r="I192" s="120">
        <f t="shared" si="30"/>
        <v>21600</v>
      </c>
      <c r="J192" s="122">
        <f t="shared" si="31"/>
        <v>12960</v>
      </c>
      <c r="K192"/>
      <c r="L192" s="78">
        <v>14700</v>
      </c>
      <c r="M192" s="75">
        <v>21000</v>
      </c>
      <c r="N192" s="84">
        <v>12600</v>
      </c>
      <c r="O192" s="96"/>
      <c r="P192" s="79">
        <f t="shared" si="32"/>
        <v>14000</v>
      </c>
      <c r="Q192" s="77">
        <f t="shared" si="33"/>
        <v>20000</v>
      </c>
      <c r="R192" s="77">
        <f t="shared" si="34"/>
        <v>12000</v>
      </c>
    </row>
    <row r="193" spans="1:18" s="1" customFormat="1" ht="17.25" customHeight="1">
      <c r="A193" s="169"/>
      <c r="B193" s="194">
        <v>530</v>
      </c>
      <c r="C193" s="240" t="s">
        <v>417</v>
      </c>
      <c r="D193" s="149">
        <f t="shared" si="36"/>
        <v>15120</v>
      </c>
      <c r="E193" s="162">
        <f t="shared" si="28"/>
        <v>21600</v>
      </c>
      <c r="F193" s="61"/>
      <c r="G193" s="109"/>
      <c r="H193" s="112">
        <f t="shared" si="29"/>
        <v>15120.000000000002</v>
      </c>
      <c r="I193" s="120">
        <f t="shared" si="30"/>
        <v>21600</v>
      </c>
      <c r="J193" s="122">
        <f t="shared" si="31"/>
        <v>12960</v>
      </c>
      <c r="K193"/>
      <c r="L193" s="78">
        <v>14700</v>
      </c>
      <c r="M193" s="75">
        <v>21000</v>
      </c>
      <c r="N193" s="84">
        <v>12600</v>
      </c>
      <c r="O193" s="96"/>
      <c r="P193" s="79">
        <f t="shared" si="32"/>
        <v>14000</v>
      </c>
      <c r="Q193" s="77">
        <f t="shared" si="33"/>
        <v>20000</v>
      </c>
      <c r="R193" s="77">
        <f t="shared" si="34"/>
        <v>12000</v>
      </c>
    </row>
    <row r="194" spans="1:18" s="1" customFormat="1" ht="17.25" customHeight="1">
      <c r="A194" s="169"/>
      <c r="B194" s="194">
        <v>531</v>
      </c>
      <c r="C194" s="240" t="s">
        <v>418</v>
      </c>
      <c r="D194" s="149">
        <f t="shared" si="36"/>
        <v>15120</v>
      </c>
      <c r="E194" s="162">
        <f t="shared" si="28"/>
        <v>21600</v>
      </c>
      <c r="F194" s="61"/>
      <c r="G194" s="109"/>
      <c r="H194" s="112">
        <f t="shared" si="29"/>
        <v>15120.000000000002</v>
      </c>
      <c r="I194" s="120">
        <f t="shared" si="30"/>
        <v>21600</v>
      </c>
      <c r="J194" s="122">
        <f t="shared" si="31"/>
        <v>12960</v>
      </c>
      <c r="K194"/>
      <c r="L194" s="78">
        <v>14700</v>
      </c>
      <c r="M194" s="75">
        <v>21000</v>
      </c>
      <c r="N194" s="84">
        <v>12600</v>
      </c>
      <c r="O194" s="96"/>
      <c r="P194" s="79">
        <f t="shared" si="32"/>
        <v>14000</v>
      </c>
      <c r="Q194" s="77">
        <f t="shared" si="33"/>
        <v>20000</v>
      </c>
      <c r="R194" s="77">
        <f t="shared" si="34"/>
        <v>12000</v>
      </c>
    </row>
    <row r="195" spans="1:18" s="1" customFormat="1" ht="17.25" customHeight="1">
      <c r="A195" s="169"/>
      <c r="B195" s="194">
        <v>532</v>
      </c>
      <c r="C195" s="240" t="s">
        <v>419</v>
      </c>
      <c r="D195" s="149">
        <f t="shared" si="36"/>
        <v>15120</v>
      </c>
      <c r="E195" s="162">
        <f t="shared" si="28"/>
        <v>21600</v>
      </c>
      <c r="F195" s="61"/>
      <c r="G195" s="109"/>
      <c r="H195" s="112">
        <f t="shared" si="29"/>
        <v>15120.000000000002</v>
      </c>
      <c r="I195" s="120">
        <f t="shared" si="30"/>
        <v>21600</v>
      </c>
      <c r="J195" s="122">
        <f t="shared" si="31"/>
        <v>12960</v>
      </c>
      <c r="K195"/>
      <c r="L195" s="78">
        <v>14700</v>
      </c>
      <c r="M195" s="75">
        <v>21000</v>
      </c>
      <c r="N195" s="84">
        <v>12600</v>
      </c>
      <c r="O195" s="96"/>
      <c r="P195" s="79">
        <f t="shared" si="32"/>
        <v>14000</v>
      </c>
      <c r="Q195" s="77">
        <f t="shared" si="33"/>
        <v>20000</v>
      </c>
      <c r="R195" s="77">
        <f t="shared" si="34"/>
        <v>12000</v>
      </c>
    </row>
    <row r="196" spans="1:18" s="1" customFormat="1" ht="17.25" customHeight="1">
      <c r="A196" s="169"/>
      <c r="B196" s="194">
        <v>533</v>
      </c>
      <c r="C196" s="240" t="s">
        <v>420</v>
      </c>
      <c r="D196" s="149">
        <f t="shared" si="36"/>
        <v>15120</v>
      </c>
      <c r="E196" s="162">
        <f t="shared" si="28"/>
        <v>21600</v>
      </c>
      <c r="F196" s="61"/>
      <c r="G196" s="109"/>
      <c r="H196" s="112">
        <f t="shared" si="29"/>
        <v>15120.000000000002</v>
      </c>
      <c r="I196" s="120">
        <f t="shared" si="30"/>
        <v>21600</v>
      </c>
      <c r="J196" s="122">
        <f t="shared" si="31"/>
        <v>12960</v>
      </c>
      <c r="K196"/>
      <c r="L196" s="78">
        <v>14700</v>
      </c>
      <c r="M196" s="75">
        <v>21000</v>
      </c>
      <c r="N196" s="84">
        <v>12600</v>
      </c>
      <c r="O196" s="96"/>
      <c r="P196" s="79">
        <f t="shared" si="32"/>
        <v>14000</v>
      </c>
      <c r="Q196" s="77">
        <f t="shared" si="33"/>
        <v>20000</v>
      </c>
      <c r="R196" s="77">
        <f t="shared" si="34"/>
        <v>12000</v>
      </c>
    </row>
    <row r="197" spans="1:18" s="1" customFormat="1" ht="17.25" customHeight="1">
      <c r="A197" s="169"/>
      <c r="B197" s="194">
        <v>534</v>
      </c>
      <c r="C197" s="240" t="s">
        <v>421</v>
      </c>
      <c r="D197" s="149">
        <f t="shared" si="36"/>
        <v>15120</v>
      </c>
      <c r="E197" s="162">
        <f t="shared" si="28"/>
        <v>21600</v>
      </c>
      <c r="F197" s="61"/>
      <c r="G197" s="109"/>
      <c r="H197" s="112">
        <f t="shared" si="29"/>
        <v>15120.000000000002</v>
      </c>
      <c r="I197" s="120">
        <f t="shared" si="30"/>
        <v>21600</v>
      </c>
      <c r="J197" s="122">
        <f t="shared" si="31"/>
        <v>12960</v>
      </c>
      <c r="K197"/>
      <c r="L197" s="78">
        <v>14700</v>
      </c>
      <c r="M197" s="75">
        <v>21000</v>
      </c>
      <c r="N197" s="84">
        <v>12600</v>
      </c>
      <c r="O197" s="96"/>
      <c r="P197" s="79">
        <f t="shared" si="32"/>
        <v>14000</v>
      </c>
      <c r="Q197" s="77">
        <f t="shared" si="33"/>
        <v>20000</v>
      </c>
      <c r="R197" s="77">
        <f t="shared" si="34"/>
        <v>12000</v>
      </c>
    </row>
    <row r="198" spans="1:18" s="1" customFormat="1" ht="17.25" customHeight="1">
      <c r="A198" s="169"/>
      <c r="B198" s="194">
        <v>535</v>
      </c>
      <c r="C198" s="240" t="s">
        <v>422</v>
      </c>
      <c r="D198" s="149">
        <f t="shared" si="36"/>
        <v>12960</v>
      </c>
      <c r="E198" s="162">
        <f t="shared" si="28"/>
        <v>19440</v>
      </c>
      <c r="F198" s="61"/>
      <c r="G198" s="109"/>
      <c r="H198" s="112">
        <f t="shared" si="29"/>
        <v>12960</v>
      </c>
      <c r="I198" s="120">
        <f t="shared" si="30"/>
        <v>19440</v>
      </c>
      <c r="J198" s="122">
        <f t="shared" si="31"/>
        <v>10260</v>
      </c>
      <c r="K198"/>
      <c r="L198" s="78">
        <v>12600</v>
      </c>
      <c r="M198" s="75">
        <v>18900</v>
      </c>
      <c r="N198" s="84">
        <v>9975</v>
      </c>
      <c r="O198" s="96"/>
      <c r="P198" s="79">
        <f t="shared" si="32"/>
        <v>12000</v>
      </c>
      <c r="Q198" s="77">
        <f t="shared" si="33"/>
        <v>18000</v>
      </c>
      <c r="R198" s="77">
        <f t="shared" si="34"/>
        <v>9500</v>
      </c>
    </row>
    <row r="199" spans="1:18" s="1" customFormat="1" ht="17.25" customHeight="1">
      <c r="A199" s="169"/>
      <c r="B199" s="194">
        <v>536</v>
      </c>
      <c r="C199" s="240" t="s">
        <v>423</v>
      </c>
      <c r="D199" s="149">
        <f t="shared" si="36"/>
        <v>12960</v>
      </c>
      <c r="E199" s="162">
        <f t="shared" si="28"/>
        <v>19440</v>
      </c>
      <c r="F199" s="61"/>
      <c r="G199" s="109"/>
      <c r="H199" s="112">
        <f t="shared" si="29"/>
        <v>12960</v>
      </c>
      <c r="I199" s="120">
        <f t="shared" si="30"/>
        <v>19440</v>
      </c>
      <c r="J199" s="122">
        <f t="shared" si="31"/>
        <v>10260</v>
      </c>
      <c r="K199"/>
      <c r="L199" s="78">
        <v>12600</v>
      </c>
      <c r="M199" s="75">
        <v>18900</v>
      </c>
      <c r="N199" s="84">
        <v>9975</v>
      </c>
      <c r="O199" s="96"/>
      <c r="P199" s="79">
        <f t="shared" si="32"/>
        <v>12000</v>
      </c>
      <c r="Q199" s="77">
        <f t="shared" si="33"/>
        <v>18000</v>
      </c>
      <c r="R199" s="77">
        <f t="shared" si="34"/>
        <v>9500</v>
      </c>
    </row>
    <row r="200" spans="1:18" s="1" customFormat="1" ht="17.25" customHeight="1">
      <c r="A200" s="169"/>
      <c r="B200" s="194">
        <v>546</v>
      </c>
      <c r="C200" s="142" t="s">
        <v>355</v>
      </c>
      <c r="D200" s="149">
        <f t="shared" si="36"/>
        <v>17280</v>
      </c>
      <c r="E200" s="162">
        <f t="shared" si="28"/>
        <v>21600</v>
      </c>
      <c r="F200" s="61"/>
      <c r="G200" s="109"/>
      <c r="H200" s="112">
        <f t="shared" si="29"/>
        <v>17280</v>
      </c>
      <c r="I200" s="120">
        <f t="shared" si="30"/>
        <v>21600</v>
      </c>
      <c r="J200" s="122">
        <f t="shared" si="31"/>
        <v>15120.000000000002</v>
      </c>
      <c r="K200"/>
      <c r="L200" s="78">
        <v>16800</v>
      </c>
      <c r="M200" s="80">
        <v>21000</v>
      </c>
      <c r="N200" s="83">
        <v>14700</v>
      </c>
      <c r="O200" s="96"/>
      <c r="P200" s="79">
        <f t="shared" si="32"/>
        <v>16000</v>
      </c>
      <c r="Q200" s="77">
        <f t="shared" si="33"/>
        <v>20000</v>
      </c>
      <c r="R200" s="77">
        <f t="shared" si="34"/>
        <v>14000</v>
      </c>
    </row>
    <row r="201" spans="1:18" s="1" customFormat="1" ht="17.25" customHeight="1">
      <c r="A201" s="169"/>
      <c r="B201" s="194">
        <v>547</v>
      </c>
      <c r="C201" s="139" t="s">
        <v>356</v>
      </c>
      <c r="D201" s="149">
        <f t="shared" si="36"/>
        <v>17280</v>
      </c>
      <c r="E201" s="162">
        <f t="shared" si="28"/>
        <v>21600</v>
      </c>
      <c r="F201" s="61"/>
      <c r="G201" s="109"/>
      <c r="H201" s="112">
        <f t="shared" si="29"/>
        <v>17280</v>
      </c>
      <c r="I201" s="120">
        <f t="shared" si="30"/>
        <v>21600</v>
      </c>
      <c r="J201" s="122">
        <f t="shared" si="31"/>
        <v>15120.000000000002</v>
      </c>
      <c r="K201"/>
      <c r="L201" s="78">
        <v>16800</v>
      </c>
      <c r="M201" s="75">
        <v>21000</v>
      </c>
      <c r="N201" s="84">
        <v>14700</v>
      </c>
      <c r="O201" s="96"/>
      <c r="P201" s="79">
        <f t="shared" si="32"/>
        <v>16000</v>
      </c>
      <c r="Q201" s="77">
        <f t="shared" si="33"/>
        <v>20000</v>
      </c>
      <c r="R201" s="77">
        <f t="shared" si="34"/>
        <v>14000</v>
      </c>
    </row>
    <row r="202" spans="1:18" s="1" customFormat="1" ht="17.25" customHeight="1">
      <c r="A202" s="169"/>
      <c r="B202" s="194">
        <v>548</v>
      </c>
      <c r="C202" s="139" t="s">
        <v>357</v>
      </c>
      <c r="D202" s="149">
        <f t="shared" si="36"/>
        <v>17280</v>
      </c>
      <c r="E202" s="162">
        <f t="shared" si="28"/>
        <v>21600</v>
      </c>
      <c r="F202" s="59">
        <v>42209</v>
      </c>
      <c r="G202" s="109"/>
      <c r="H202" s="112">
        <f t="shared" si="29"/>
        <v>17280</v>
      </c>
      <c r="I202" s="120">
        <f t="shared" si="30"/>
        <v>21600</v>
      </c>
      <c r="J202" s="122">
        <f t="shared" si="31"/>
        <v>15120.000000000002</v>
      </c>
      <c r="K202"/>
      <c r="L202" s="78">
        <v>16800</v>
      </c>
      <c r="M202" s="75">
        <v>21000</v>
      </c>
      <c r="N202" s="84">
        <v>14700</v>
      </c>
      <c r="O202" s="96"/>
      <c r="P202" s="79">
        <f t="shared" si="32"/>
        <v>16000</v>
      </c>
      <c r="Q202" s="77">
        <f t="shared" si="33"/>
        <v>20000</v>
      </c>
      <c r="R202" s="77">
        <f t="shared" si="34"/>
        <v>14000</v>
      </c>
    </row>
    <row r="203" spans="1:18" s="1" customFormat="1" ht="17.25" customHeight="1">
      <c r="A203" s="169"/>
      <c r="B203" s="194">
        <v>549</v>
      </c>
      <c r="C203" s="139" t="s">
        <v>358</v>
      </c>
      <c r="D203" s="149">
        <f t="shared" si="36"/>
        <v>17280</v>
      </c>
      <c r="E203" s="162">
        <f t="shared" si="28"/>
        <v>21600</v>
      </c>
      <c r="F203" s="61"/>
      <c r="G203" s="109"/>
      <c r="H203" s="112">
        <f t="shared" si="29"/>
        <v>17280</v>
      </c>
      <c r="I203" s="120">
        <f t="shared" si="30"/>
        <v>21600</v>
      </c>
      <c r="J203" s="122">
        <f t="shared" si="31"/>
        <v>15120.000000000002</v>
      </c>
      <c r="K203"/>
      <c r="L203" s="78">
        <v>16800</v>
      </c>
      <c r="M203" s="75">
        <v>21000</v>
      </c>
      <c r="N203" s="84">
        <v>14700</v>
      </c>
      <c r="O203" s="96"/>
      <c r="P203" s="79">
        <f t="shared" si="32"/>
        <v>16000</v>
      </c>
      <c r="Q203" s="77">
        <f t="shared" si="33"/>
        <v>20000</v>
      </c>
      <c r="R203" s="77">
        <f t="shared" si="34"/>
        <v>14000</v>
      </c>
    </row>
    <row r="204" spans="1:18" s="1" customFormat="1" ht="17.25" customHeight="1" thickBot="1">
      <c r="A204" s="171"/>
      <c r="B204" s="197">
        <v>553</v>
      </c>
      <c r="C204" s="144" t="s">
        <v>224</v>
      </c>
      <c r="D204" s="150">
        <f>ROUNDDOWN(H204,-1)</f>
        <v>1850</v>
      </c>
      <c r="E204" s="207">
        <f t="shared" si="28"/>
        <v>3240</v>
      </c>
      <c r="F204" s="67">
        <v>41096</v>
      </c>
      <c r="G204" s="105"/>
      <c r="H204" s="114">
        <f t="shared" si="29"/>
        <v>1851.4285714285716</v>
      </c>
      <c r="I204" s="120">
        <f t="shared" si="30"/>
        <v>3240</v>
      </c>
      <c r="J204" s="122">
        <f t="shared" si="31"/>
        <v>1542.857142857143</v>
      </c>
      <c r="K204"/>
      <c r="L204" s="116">
        <v>1800</v>
      </c>
      <c r="M204" s="88">
        <v>3150</v>
      </c>
      <c r="N204" s="94">
        <v>1500</v>
      </c>
      <c r="O204" s="96"/>
      <c r="P204" s="79">
        <f t="shared" si="32"/>
        <v>1714.2857142857142</v>
      </c>
      <c r="Q204" s="77">
        <f t="shared" si="33"/>
        <v>3000</v>
      </c>
      <c r="R204" s="77">
        <f t="shared" si="34"/>
        <v>1428.5714285714284</v>
      </c>
    </row>
    <row r="205" spans="1:34" ht="18.75">
      <c r="A205" s="176" t="s">
        <v>390</v>
      </c>
      <c r="B205" s="198">
        <v>600</v>
      </c>
      <c r="C205" s="145" t="s">
        <v>376</v>
      </c>
      <c r="D205" s="160">
        <f aca="true" t="shared" si="37" ref="D205:D227">ROUNDDOWN(H205,0)</f>
        <v>3985</v>
      </c>
      <c r="E205" s="161">
        <f t="shared" si="28"/>
        <v>4428</v>
      </c>
      <c r="F205" s="60">
        <v>43208</v>
      </c>
      <c r="G205" s="105"/>
      <c r="H205" s="115">
        <f t="shared" si="29"/>
        <v>3985.714285714286</v>
      </c>
      <c r="I205" s="120">
        <f t="shared" si="30"/>
        <v>4428</v>
      </c>
      <c r="J205" s="122">
        <f t="shared" si="31"/>
        <v>3763.5428571428574</v>
      </c>
      <c r="L205" s="74">
        <v>3875</v>
      </c>
      <c r="M205" s="80">
        <v>4305</v>
      </c>
      <c r="N205" s="83">
        <v>3659</v>
      </c>
      <c r="O205" s="69"/>
      <c r="P205" s="79">
        <f t="shared" si="32"/>
        <v>3690.4761904761904</v>
      </c>
      <c r="Q205" s="77">
        <f t="shared" si="33"/>
        <v>4100</v>
      </c>
      <c r="R205" s="77">
        <f t="shared" si="34"/>
        <v>3484.7619047619046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18" ht="18.75">
      <c r="A206" s="169" t="s">
        <v>320</v>
      </c>
      <c r="B206" s="186">
        <v>604</v>
      </c>
      <c r="C206" s="241" t="s">
        <v>157</v>
      </c>
      <c r="D206" s="148">
        <f t="shared" si="37"/>
        <v>925</v>
      </c>
      <c r="E206" s="162">
        <f t="shared" si="28"/>
        <v>1028</v>
      </c>
      <c r="F206" s="59">
        <v>40168</v>
      </c>
      <c r="G206" s="106"/>
      <c r="H206" s="112">
        <f t="shared" si="29"/>
        <v>925.7142857142858</v>
      </c>
      <c r="I206" s="120">
        <f t="shared" si="30"/>
        <v>1028.5714285714284</v>
      </c>
      <c r="J206" s="122">
        <f t="shared" si="31"/>
        <v>874.2857142857143</v>
      </c>
      <c r="L206" s="78">
        <v>900</v>
      </c>
      <c r="M206" s="75">
        <v>1000</v>
      </c>
      <c r="N206" s="84">
        <v>850</v>
      </c>
      <c r="O206" s="69"/>
      <c r="P206" s="79">
        <f t="shared" si="32"/>
        <v>857.1428571428571</v>
      </c>
      <c r="Q206" s="77">
        <f t="shared" si="33"/>
        <v>952.3809523809523</v>
      </c>
      <c r="R206" s="77">
        <f t="shared" si="34"/>
        <v>809.5238095238095</v>
      </c>
    </row>
    <row r="207" spans="1:18" ht="19.5" thickBot="1">
      <c r="A207" s="171"/>
      <c r="B207" s="191">
        <v>605</v>
      </c>
      <c r="C207" s="242" t="s">
        <v>136</v>
      </c>
      <c r="D207" s="151">
        <f t="shared" si="37"/>
        <v>2236</v>
      </c>
      <c r="E207" s="207">
        <f t="shared" si="28"/>
        <v>2484</v>
      </c>
      <c r="F207" s="131">
        <v>39549</v>
      </c>
      <c r="G207" s="106"/>
      <c r="H207" s="112">
        <f t="shared" si="29"/>
        <v>2236.114285714286</v>
      </c>
      <c r="I207" s="120">
        <f t="shared" si="30"/>
        <v>2484</v>
      </c>
      <c r="J207" s="122">
        <f t="shared" si="31"/>
        <v>2111.657142857143</v>
      </c>
      <c r="L207" s="78">
        <v>2174</v>
      </c>
      <c r="M207" s="80">
        <v>2415</v>
      </c>
      <c r="N207" s="83">
        <v>2053</v>
      </c>
      <c r="O207" s="69"/>
      <c r="P207" s="79">
        <f t="shared" si="32"/>
        <v>2070.4761904761904</v>
      </c>
      <c r="Q207" s="77">
        <f t="shared" si="33"/>
        <v>2300</v>
      </c>
      <c r="R207" s="77">
        <f t="shared" si="34"/>
        <v>1955.2380952380952</v>
      </c>
    </row>
    <row r="208" spans="1:18" ht="18.75">
      <c r="A208" s="169"/>
      <c r="B208" s="186">
        <v>700</v>
      </c>
      <c r="C208" s="142" t="s">
        <v>377</v>
      </c>
      <c r="D208" s="161">
        <f t="shared" si="37"/>
        <v>6998</v>
      </c>
      <c r="E208" s="161">
        <f aca="true" t="shared" si="38" ref="E208:E213">SUM(Q208*1.08)</f>
        <v>7776.000000000001</v>
      </c>
      <c r="F208" s="60">
        <v>43054</v>
      </c>
      <c r="G208" s="105"/>
      <c r="H208" s="115">
        <f t="shared" si="29"/>
        <v>6998.400000000001</v>
      </c>
      <c r="I208" s="120">
        <f t="shared" si="30"/>
        <v>7776.000000000001</v>
      </c>
      <c r="J208" s="122">
        <f t="shared" si="31"/>
        <v>6609.6</v>
      </c>
      <c r="L208" s="74">
        <v>6804</v>
      </c>
      <c r="M208" s="80">
        <v>7560</v>
      </c>
      <c r="N208" s="80">
        <v>6426</v>
      </c>
      <c r="O208" s="69"/>
      <c r="P208" s="79">
        <f t="shared" si="32"/>
        <v>6480</v>
      </c>
      <c r="Q208" s="77">
        <f t="shared" si="33"/>
        <v>7200</v>
      </c>
      <c r="R208" s="77">
        <f t="shared" si="34"/>
        <v>6120</v>
      </c>
    </row>
    <row r="209" spans="1:18" ht="18.75">
      <c r="A209" s="169"/>
      <c r="B209" s="186">
        <v>701</v>
      </c>
      <c r="C209" s="142" t="s">
        <v>206</v>
      </c>
      <c r="D209" s="148">
        <f t="shared" si="37"/>
        <v>1388</v>
      </c>
      <c r="E209" s="162">
        <f t="shared" si="38"/>
        <v>1542.857142857143</v>
      </c>
      <c r="F209" s="59">
        <v>40374</v>
      </c>
      <c r="G209" s="106"/>
      <c r="H209" s="112">
        <f t="shared" si="29"/>
        <v>1388.5714285714284</v>
      </c>
      <c r="I209" s="120">
        <f t="shared" si="30"/>
        <v>1542.857142857143</v>
      </c>
      <c r="J209" s="122">
        <f t="shared" si="31"/>
        <v>1311.4285714285713</v>
      </c>
      <c r="L209" s="78">
        <v>1350</v>
      </c>
      <c r="M209" s="80">
        <v>1500</v>
      </c>
      <c r="N209" s="80">
        <v>1275</v>
      </c>
      <c r="O209" s="69"/>
      <c r="P209" s="79">
        <f t="shared" si="32"/>
        <v>1285.7142857142856</v>
      </c>
      <c r="Q209" s="77">
        <f t="shared" si="33"/>
        <v>1428.5714285714284</v>
      </c>
      <c r="R209" s="77">
        <f t="shared" si="34"/>
        <v>1214.2857142857142</v>
      </c>
    </row>
    <row r="210" spans="1:18" ht="18.75">
      <c r="A210" s="169"/>
      <c r="B210" s="199">
        <v>702</v>
      </c>
      <c r="C210" s="142" t="s">
        <v>137</v>
      </c>
      <c r="D210" s="148">
        <f t="shared" si="37"/>
        <v>1665</v>
      </c>
      <c r="E210" s="162">
        <f t="shared" si="38"/>
        <v>1851.4285714285716</v>
      </c>
      <c r="F210" s="59">
        <v>38852</v>
      </c>
      <c r="G210" s="106"/>
      <c r="H210" s="112">
        <f t="shared" si="29"/>
        <v>1665.257142857143</v>
      </c>
      <c r="I210" s="120">
        <f t="shared" si="30"/>
        <v>1851.4285714285716</v>
      </c>
      <c r="J210" s="122">
        <f t="shared" si="31"/>
        <v>1573.7142857142858</v>
      </c>
      <c r="L210" s="78">
        <v>1619</v>
      </c>
      <c r="M210" s="91">
        <v>1800</v>
      </c>
      <c r="N210" s="91">
        <v>1530</v>
      </c>
      <c r="O210" s="69"/>
      <c r="P210" s="79">
        <f t="shared" si="32"/>
        <v>1541.904761904762</v>
      </c>
      <c r="Q210" s="77">
        <f t="shared" si="33"/>
        <v>1714.2857142857142</v>
      </c>
      <c r="R210" s="77">
        <f t="shared" si="34"/>
        <v>1457.142857142857</v>
      </c>
    </row>
    <row r="211" spans="1:18" ht="18.75">
      <c r="A211" s="169" t="s">
        <v>1</v>
      </c>
      <c r="B211" s="199">
        <v>703</v>
      </c>
      <c r="C211" s="142" t="s">
        <v>138</v>
      </c>
      <c r="D211" s="148">
        <f t="shared" si="37"/>
        <v>1110</v>
      </c>
      <c r="E211" s="162">
        <f t="shared" si="38"/>
        <v>1234.2857142857144</v>
      </c>
      <c r="F211" s="59">
        <v>39232</v>
      </c>
      <c r="G211" s="106"/>
      <c r="H211" s="112">
        <f t="shared" si="29"/>
        <v>1110.857142857143</v>
      </c>
      <c r="I211" s="120">
        <f t="shared" si="30"/>
        <v>1234.2857142857144</v>
      </c>
      <c r="J211" s="122">
        <f t="shared" si="31"/>
        <v>1049.142857142857</v>
      </c>
      <c r="L211" s="78">
        <v>1080</v>
      </c>
      <c r="M211" s="91">
        <v>1200</v>
      </c>
      <c r="N211" s="91">
        <v>1020</v>
      </c>
      <c r="O211" s="69"/>
      <c r="P211" s="79">
        <f t="shared" si="32"/>
        <v>1028.5714285714284</v>
      </c>
      <c r="Q211" s="77">
        <f t="shared" si="33"/>
        <v>1142.857142857143</v>
      </c>
      <c r="R211" s="77">
        <f t="shared" si="34"/>
        <v>971.4285714285713</v>
      </c>
    </row>
    <row r="212" spans="1:18" ht="18.75">
      <c r="A212" s="169"/>
      <c r="B212" s="199">
        <v>704</v>
      </c>
      <c r="C212" s="142" t="s">
        <v>235</v>
      </c>
      <c r="D212" s="148">
        <f t="shared" si="37"/>
        <v>1749</v>
      </c>
      <c r="E212" s="162">
        <f t="shared" si="38"/>
        <v>1944.0000000000002</v>
      </c>
      <c r="F212" s="59">
        <v>41295</v>
      </c>
      <c r="G212" s="106"/>
      <c r="H212" s="112">
        <f t="shared" si="29"/>
        <v>1749.6000000000001</v>
      </c>
      <c r="I212" s="120">
        <f t="shared" si="30"/>
        <v>1944.0000000000002</v>
      </c>
      <c r="J212" s="122">
        <f t="shared" si="31"/>
        <v>1652.9142857142856</v>
      </c>
      <c r="L212" s="78">
        <v>1701</v>
      </c>
      <c r="M212" s="91">
        <v>1890</v>
      </c>
      <c r="N212" s="91">
        <v>1607</v>
      </c>
      <c r="O212" s="69"/>
      <c r="P212" s="79">
        <f t="shared" si="32"/>
        <v>1620</v>
      </c>
      <c r="Q212" s="77">
        <f t="shared" si="33"/>
        <v>1800</v>
      </c>
      <c r="R212" s="77">
        <f t="shared" si="34"/>
        <v>1530.4761904761904</v>
      </c>
    </row>
    <row r="213" spans="1:18" ht="18.75">
      <c r="A213" s="169"/>
      <c r="B213" s="199">
        <v>705</v>
      </c>
      <c r="C213" s="142" t="s">
        <v>259</v>
      </c>
      <c r="D213" s="148">
        <f t="shared" si="37"/>
        <v>1749</v>
      </c>
      <c r="E213" s="162">
        <f t="shared" si="38"/>
        <v>1944.0000000000002</v>
      </c>
      <c r="F213" s="59">
        <v>41445</v>
      </c>
      <c r="G213" s="106"/>
      <c r="H213" s="112">
        <f t="shared" si="29"/>
        <v>1749.6000000000001</v>
      </c>
      <c r="I213" s="120">
        <f t="shared" si="30"/>
        <v>1944.0000000000002</v>
      </c>
      <c r="J213" s="122">
        <f t="shared" si="31"/>
        <v>1652.9142857142856</v>
      </c>
      <c r="L213" s="78">
        <v>1701</v>
      </c>
      <c r="M213" s="91">
        <v>1890</v>
      </c>
      <c r="N213" s="91">
        <v>1607</v>
      </c>
      <c r="O213" s="69"/>
      <c r="P213" s="79">
        <f t="shared" si="32"/>
        <v>1620</v>
      </c>
      <c r="Q213" s="77">
        <f t="shared" si="33"/>
        <v>1800</v>
      </c>
      <c r="R213" s="77">
        <f t="shared" si="34"/>
        <v>1530.4761904761904</v>
      </c>
    </row>
    <row r="214" spans="1:18" ht="18.75">
      <c r="A214" s="169" t="s">
        <v>270</v>
      </c>
      <c r="B214" s="199">
        <v>706</v>
      </c>
      <c r="C214" s="142" t="s">
        <v>139</v>
      </c>
      <c r="D214" s="148">
        <f t="shared" si="37"/>
        <v>925</v>
      </c>
      <c r="E214" s="162">
        <f>ROUNDDOWN(I214,0)</f>
        <v>1028</v>
      </c>
      <c r="F214" s="59">
        <v>39522</v>
      </c>
      <c r="G214" s="106"/>
      <c r="H214" s="112">
        <f t="shared" si="29"/>
        <v>925.7142857142858</v>
      </c>
      <c r="I214" s="120">
        <f t="shared" si="30"/>
        <v>1028.5714285714284</v>
      </c>
      <c r="J214" s="122">
        <f t="shared" si="31"/>
        <v>874.2857142857143</v>
      </c>
      <c r="L214" s="78">
        <v>900</v>
      </c>
      <c r="M214" s="91">
        <v>1000</v>
      </c>
      <c r="N214" s="91">
        <v>850</v>
      </c>
      <c r="O214" s="69"/>
      <c r="P214" s="79">
        <f t="shared" si="32"/>
        <v>857.1428571428571</v>
      </c>
      <c r="Q214" s="77">
        <f t="shared" si="33"/>
        <v>952.3809523809523</v>
      </c>
      <c r="R214" s="77">
        <f t="shared" si="34"/>
        <v>809.5238095238095</v>
      </c>
    </row>
    <row r="215" spans="1:18" ht="18.75">
      <c r="A215" s="169"/>
      <c r="B215" s="199">
        <v>707</v>
      </c>
      <c r="C215" s="139" t="s">
        <v>213</v>
      </c>
      <c r="D215" s="148">
        <f t="shared" si="37"/>
        <v>2527</v>
      </c>
      <c r="E215" s="162">
        <f aca="true" t="shared" si="39" ref="E215:E227">SUM(Q215*1.08)</f>
        <v>2808</v>
      </c>
      <c r="F215" s="59">
        <v>40704</v>
      </c>
      <c r="G215" s="105"/>
      <c r="H215" s="112">
        <f t="shared" si="29"/>
        <v>2527.2000000000003</v>
      </c>
      <c r="I215" s="120">
        <f t="shared" si="30"/>
        <v>2808</v>
      </c>
      <c r="J215" s="122">
        <f t="shared" si="31"/>
        <v>2387.3142857142857</v>
      </c>
      <c r="L215" s="78">
        <v>2457</v>
      </c>
      <c r="M215" s="75">
        <v>2730</v>
      </c>
      <c r="N215" s="84">
        <v>2321</v>
      </c>
      <c r="O215" s="69"/>
      <c r="P215" s="79">
        <f t="shared" si="32"/>
        <v>2340</v>
      </c>
      <c r="Q215" s="77">
        <f t="shared" si="33"/>
        <v>2600</v>
      </c>
      <c r="R215" s="77">
        <f t="shared" si="34"/>
        <v>2210.4761904761904</v>
      </c>
    </row>
    <row r="216" spans="1:20" ht="18.75">
      <c r="A216" s="169"/>
      <c r="B216" s="186">
        <v>708</v>
      </c>
      <c r="C216" s="139" t="s">
        <v>281</v>
      </c>
      <c r="D216" s="148">
        <f t="shared" si="37"/>
        <v>1944</v>
      </c>
      <c r="E216" s="162">
        <f t="shared" si="39"/>
        <v>2160</v>
      </c>
      <c r="F216" s="59">
        <v>42185</v>
      </c>
      <c r="G216" s="105"/>
      <c r="H216" s="112">
        <f t="shared" si="29"/>
        <v>1944.0000000000002</v>
      </c>
      <c r="I216" s="120">
        <f t="shared" si="30"/>
        <v>2160</v>
      </c>
      <c r="J216" s="122">
        <f t="shared" si="31"/>
        <v>1836.0000000000002</v>
      </c>
      <c r="L216" s="78">
        <v>1890</v>
      </c>
      <c r="M216" s="75">
        <v>2100</v>
      </c>
      <c r="N216" s="84">
        <v>1785</v>
      </c>
      <c r="O216" s="69"/>
      <c r="P216" s="79">
        <f t="shared" si="32"/>
        <v>1800</v>
      </c>
      <c r="Q216" s="77">
        <f t="shared" si="33"/>
        <v>2000</v>
      </c>
      <c r="R216" s="77">
        <f t="shared" si="34"/>
        <v>1700</v>
      </c>
      <c r="T216" s="129"/>
    </row>
    <row r="217" spans="1:18" ht="18.75">
      <c r="A217" s="169" t="s">
        <v>0</v>
      </c>
      <c r="B217" s="186">
        <v>710</v>
      </c>
      <c r="C217" s="139" t="s">
        <v>410</v>
      </c>
      <c r="D217" s="148">
        <f t="shared" si="37"/>
        <v>12150</v>
      </c>
      <c r="E217" s="162">
        <f t="shared" si="39"/>
        <v>13500</v>
      </c>
      <c r="F217" s="59">
        <v>43312</v>
      </c>
      <c r="G217" s="106"/>
      <c r="H217" s="112">
        <f t="shared" si="29"/>
        <v>12150.514285714287</v>
      </c>
      <c r="I217" s="120">
        <f t="shared" si="30"/>
        <v>13500</v>
      </c>
      <c r="J217" s="122">
        <f t="shared" si="31"/>
        <v>11474.742857142857</v>
      </c>
      <c r="L217" s="78">
        <v>11813</v>
      </c>
      <c r="M217" s="75">
        <v>13125</v>
      </c>
      <c r="N217" s="84">
        <v>11156</v>
      </c>
      <c r="O217" s="69"/>
      <c r="P217" s="79">
        <f t="shared" si="32"/>
        <v>11250.47619047619</v>
      </c>
      <c r="Q217" s="77">
        <f t="shared" si="33"/>
        <v>12500</v>
      </c>
      <c r="R217" s="77">
        <f t="shared" si="34"/>
        <v>10624.761904761905</v>
      </c>
    </row>
    <row r="218" spans="1:18" ht="18.75">
      <c r="A218" s="169"/>
      <c r="B218" s="186">
        <v>711</v>
      </c>
      <c r="C218" s="139" t="s">
        <v>411</v>
      </c>
      <c r="D218" s="148">
        <f t="shared" si="37"/>
        <v>10692</v>
      </c>
      <c r="E218" s="162">
        <f t="shared" si="39"/>
        <v>11880</v>
      </c>
      <c r="F218" s="59">
        <v>43312</v>
      </c>
      <c r="G218" s="106"/>
      <c r="H218" s="112">
        <f t="shared" si="29"/>
        <v>10692</v>
      </c>
      <c r="I218" s="120">
        <f t="shared" si="30"/>
        <v>11880</v>
      </c>
      <c r="J218" s="122">
        <f t="shared" si="31"/>
        <v>10098.514285714287</v>
      </c>
      <c r="L218" s="78">
        <v>10395</v>
      </c>
      <c r="M218" s="75">
        <v>11550</v>
      </c>
      <c r="N218" s="84">
        <v>9818</v>
      </c>
      <c r="O218" s="69"/>
      <c r="P218" s="79">
        <f t="shared" si="32"/>
        <v>9900</v>
      </c>
      <c r="Q218" s="77">
        <f t="shared" si="33"/>
        <v>11000</v>
      </c>
      <c r="R218" s="77">
        <f t="shared" si="34"/>
        <v>9350.47619047619</v>
      </c>
    </row>
    <row r="219" spans="1:34" s="1" customFormat="1" ht="18.75">
      <c r="A219" s="169"/>
      <c r="B219" s="186">
        <v>712</v>
      </c>
      <c r="C219" s="139" t="s">
        <v>412</v>
      </c>
      <c r="D219" s="148">
        <f t="shared" si="37"/>
        <v>10692</v>
      </c>
      <c r="E219" s="162">
        <f t="shared" si="39"/>
        <v>11880</v>
      </c>
      <c r="F219" s="59">
        <v>43312</v>
      </c>
      <c r="G219" s="106"/>
      <c r="H219" s="112">
        <f t="shared" si="29"/>
        <v>10692</v>
      </c>
      <c r="I219" s="120">
        <f t="shared" si="30"/>
        <v>11880</v>
      </c>
      <c r="J219" s="122">
        <f t="shared" si="31"/>
        <v>10098.514285714287</v>
      </c>
      <c r="K219"/>
      <c r="L219" s="78">
        <v>10395</v>
      </c>
      <c r="M219" s="75">
        <v>11550</v>
      </c>
      <c r="N219" s="84">
        <v>9818</v>
      </c>
      <c r="O219" s="96"/>
      <c r="P219" s="79">
        <f t="shared" si="32"/>
        <v>9900</v>
      </c>
      <c r="Q219" s="77">
        <f t="shared" si="33"/>
        <v>11000</v>
      </c>
      <c r="R219" s="77">
        <f t="shared" si="34"/>
        <v>9350.47619047619</v>
      </c>
      <c r="X219"/>
      <c r="Y219"/>
      <c r="Z219"/>
      <c r="AA219"/>
      <c r="AB219"/>
      <c r="AC219"/>
      <c r="AD219"/>
      <c r="AE219"/>
      <c r="AF219"/>
      <c r="AG219"/>
      <c r="AH219"/>
    </row>
    <row r="220" spans="1:34" s="1" customFormat="1" ht="18.75">
      <c r="A220" s="169" t="s">
        <v>2</v>
      </c>
      <c r="B220" s="199">
        <v>713</v>
      </c>
      <c r="C220" s="139" t="s">
        <v>413</v>
      </c>
      <c r="D220" s="148">
        <f t="shared" si="37"/>
        <v>10692</v>
      </c>
      <c r="E220" s="162">
        <f t="shared" si="39"/>
        <v>11880</v>
      </c>
      <c r="F220" s="59">
        <v>43312</v>
      </c>
      <c r="G220" s="106"/>
      <c r="H220" s="112">
        <f t="shared" si="29"/>
        <v>10692</v>
      </c>
      <c r="I220" s="120">
        <f t="shared" si="30"/>
        <v>11880</v>
      </c>
      <c r="J220" s="122">
        <f t="shared" si="31"/>
        <v>10098.514285714287</v>
      </c>
      <c r="K220"/>
      <c r="L220" s="78">
        <v>10395</v>
      </c>
      <c r="M220" s="91">
        <v>11550</v>
      </c>
      <c r="N220" s="91">
        <v>9818</v>
      </c>
      <c r="O220" s="96"/>
      <c r="P220" s="79">
        <f t="shared" si="32"/>
        <v>9900</v>
      </c>
      <c r="Q220" s="77">
        <f t="shared" si="33"/>
        <v>11000</v>
      </c>
      <c r="R220" s="77">
        <f t="shared" si="34"/>
        <v>9350.47619047619</v>
      </c>
      <c r="X220"/>
      <c r="Y220"/>
      <c r="Z220"/>
      <c r="AA220"/>
      <c r="AB220"/>
      <c r="AC220"/>
      <c r="AD220"/>
      <c r="AE220"/>
      <c r="AF220"/>
      <c r="AG220"/>
      <c r="AH220"/>
    </row>
    <row r="221" spans="1:34" s="1" customFormat="1" ht="18.75">
      <c r="A221" s="169"/>
      <c r="B221" s="199">
        <v>715</v>
      </c>
      <c r="C221" s="142" t="s">
        <v>214</v>
      </c>
      <c r="D221" s="148">
        <f t="shared" si="37"/>
        <v>1110</v>
      </c>
      <c r="E221" s="162">
        <f t="shared" si="39"/>
        <v>1234.2857142857144</v>
      </c>
      <c r="F221" s="59">
        <v>40688</v>
      </c>
      <c r="G221" s="105"/>
      <c r="H221" s="112">
        <f t="shared" si="29"/>
        <v>1110.857142857143</v>
      </c>
      <c r="I221" s="120">
        <f t="shared" si="30"/>
        <v>1234.2857142857144</v>
      </c>
      <c r="J221" s="122">
        <f t="shared" si="31"/>
        <v>1049.142857142857</v>
      </c>
      <c r="K221"/>
      <c r="L221" s="78">
        <v>1080</v>
      </c>
      <c r="M221" s="75">
        <v>1200</v>
      </c>
      <c r="N221" s="84">
        <v>1020</v>
      </c>
      <c r="O221" s="96"/>
      <c r="P221" s="79">
        <f t="shared" si="32"/>
        <v>1028.5714285714284</v>
      </c>
      <c r="Q221" s="77">
        <f t="shared" si="33"/>
        <v>1142.857142857143</v>
      </c>
      <c r="R221" s="77">
        <f t="shared" si="34"/>
        <v>971.4285714285713</v>
      </c>
      <c r="X221"/>
      <c r="Y221"/>
      <c r="Z221"/>
      <c r="AA221"/>
      <c r="AB221"/>
      <c r="AC221"/>
      <c r="AD221"/>
      <c r="AE221"/>
      <c r="AF221"/>
      <c r="AG221"/>
      <c r="AH221"/>
    </row>
    <row r="222" spans="1:34" s="1" customFormat="1" ht="18.75">
      <c r="A222" s="169"/>
      <c r="B222" s="199">
        <v>716</v>
      </c>
      <c r="C222" s="142" t="s">
        <v>365</v>
      </c>
      <c r="D222" s="148">
        <v>2916</v>
      </c>
      <c r="E222" s="162">
        <v>3240</v>
      </c>
      <c r="F222" s="60">
        <v>43210</v>
      </c>
      <c r="G222" s="105"/>
      <c r="H222" s="112"/>
      <c r="I222" s="120"/>
      <c r="J222" s="122"/>
      <c r="K222"/>
      <c r="L222" s="78"/>
      <c r="M222" s="75"/>
      <c r="N222" s="84"/>
      <c r="O222" s="96"/>
      <c r="P222" s="79"/>
      <c r="Q222" s="77"/>
      <c r="R222" s="77"/>
      <c r="X222"/>
      <c r="Y222"/>
      <c r="Z222"/>
      <c r="AA222"/>
      <c r="AB222"/>
      <c r="AC222"/>
      <c r="AD222"/>
      <c r="AE222"/>
      <c r="AF222"/>
      <c r="AG222"/>
      <c r="AH222"/>
    </row>
    <row r="223" spans="1:34" s="1" customFormat="1" ht="18.75">
      <c r="A223" s="169"/>
      <c r="B223" s="199">
        <v>717</v>
      </c>
      <c r="C223" s="142" t="s">
        <v>366</v>
      </c>
      <c r="D223" s="148">
        <v>1602</v>
      </c>
      <c r="E223" s="162">
        <v>1780</v>
      </c>
      <c r="F223" s="60">
        <v>43210</v>
      </c>
      <c r="G223" s="105"/>
      <c r="H223" s="112"/>
      <c r="I223" s="120"/>
      <c r="J223" s="122"/>
      <c r="K223"/>
      <c r="L223" s="78"/>
      <c r="M223" s="75"/>
      <c r="N223" s="84"/>
      <c r="O223" s="96"/>
      <c r="P223" s="79"/>
      <c r="Q223" s="77"/>
      <c r="R223" s="77"/>
      <c r="X223"/>
      <c r="Y223"/>
      <c r="Z223"/>
      <c r="AA223"/>
      <c r="AB223"/>
      <c r="AC223"/>
      <c r="AD223"/>
      <c r="AE223"/>
      <c r="AF223"/>
      <c r="AG223"/>
      <c r="AH223"/>
    </row>
    <row r="224" spans="1:34" s="1" customFormat="1" ht="18.75">
      <c r="A224" s="169"/>
      <c r="B224" s="186">
        <v>722</v>
      </c>
      <c r="C224" s="139" t="s">
        <v>156</v>
      </c>
      <c r="D224" s="148">
        <f t="shared" si="37"/>
        <v>1388</v>
      </c>
      <c r="E224" s="162">
        <f t="shared" si="39"/>
        <v>1542.857142857143</v>
      </c>
      <c r="F224" s="59">
        <v>40147</v>
      </c>
      <c r="G224" s="106"/>
      <c r="H224" s="112">
        <f t="shared" si="29"/>
        <v>1388.5714285714284</v>
      </c>
      <c r="I224" s="120">
        <f t="shared" si="30"/>
        <v>1542.857142857143</v>
      </c>
      <c r="J224" s="122">
        <f t="shared" si="31"/>
        <v>1311.4285714285713</v>
      </c>
      <c r="K224"/>
      <c r="L224" s="78">
        <v>1350</v>
      </c>
      <c r="M224" s="75">
        <v>1500</v>
      </c>
      <c r="N224" s="84">
        <v>1275</v>
      </c>
      <c r="O224" s="96"/>
      <c r="P224" s="79">
        <f t="shared" si="32"/>
        <v>1285.7142857142856</v>
      </c>
      <c r="Q224" s="77">
        <f t="shared" si="33"/>
        <v>1428.5714285714284</v>
      </c>
      <c r="R224" s="77">
        <f t="shared" si="34"/>
        <v>1214.2857142857142</v>
      </c>
      <c r="X224"/>
      <c r="Y224"/>
      <c r="Z224"/>
      <c r="AA224"/>
      <c r="AB224"/>
      <c r="AC224"/>
      <c r="AD224"/>
      <c r="AE224"/>
      <c r="AF224"/>
      <c r="AG224"/>
      <c r="AH224"/>
    </row>
    <row r="225" spans="1:34" s="1" customFormat="1" ht="18.75">
      <c r="A225" s="169"/>
      <c r="B225" s="186">
        <v>723</v>
      </c>
      <c r="C225" s="139" t="s">
        <v>140</v>
      </c>
      <c r="D225" s="148">
        <f t="shared" si="37"/>
        <v>2721</v>
      </c>
      <c r="E225" s="162">
        <f t="shared" si="39"/>
        <v>3024</v>
      </c>
      <c r="F225" s="59">
        <v>39599</v>
      </c>
      <c r="G225" s="106"/>
      <c r="H225" s="112">
        <f aca="true" t="shared" si="40" ref="H225:H241">SUM(P225*1.08)</f>
        <v>2721.6000000000004</v>
      </c>
      <c r="I225" s="120">
        <f aca="true" t="shared" si="41" ref="I225:I241">SUM(Q225*1.08)</f>
        <v>3024</v>
      </c>
      <c r="J225" s="122">
        <f aca="true" t="shared" si="42" ref="J225:J241">SUM(R225*1.08)</f>
        <v>2570.4</v>
      </c>
      <c r="K225"/>
      <c r="L225" s="78">
        <v>2646</v>
      </c>
      <c r="M225" s="75">
        <v>2940</v>
      </c>
      <c r="N225" s="84">
        <v>2499</v>
      </c>
      <c r="O225" s="96"/>
      <c r="P225" s="79">
        <f aca="true" t="shared" si="43" ref="P225:P241">SUM(L225/1.05)</f>
        <v>2520</v>
      </c>
      <c r="Q225" s="77">
        <f aca="true" t="shared" si="44" ref="Q225:Q241">SUM(M225/1.05)</f>
        <v>2800</v>
      </c>
      <c r="R225" s="77">
        <f aca="true" t="shared" si="45" ref="R225:R241">SUM(N225/1.05)</f>
        <v>2380</v>
      </c>
      <c r="X225"/>
      <c r="Y225"/>
      <c r="Z225"/>
      <c r="AA225"/>
      <c r="AB225"/>
      <c r="AC225"/>
      <c r="AD225"/>
      <c r="AE225"/>
      <c r="AF225"/>
      <c r="AG225"/>
      <c r="AH225"/>
    </row>
    <row r="226" spans="1:34" s="1" customFormat="1" ht="18.75">
      <c r="A226" s="169"/>
      <c r="B226" s="186">
        <v>724</v>
      </c>
      <c r="C226" s="139" t="s">
        <v>141</v>
      </c>
      <c r="D226" s="148">
        <f t="shared" si="37"/>
        <v>3110</v>
      </c>
      <c r="E226" s="162">
        <f t="shared" si="39"/>
        <v>3456</v>
      </c>
      <c r="F226" s="59">
        <v>38817</v>
      </c>
      <c r="G226" s="106"/>
      <c r="H226" s="112">
        <f t="shared" si="40"/>
        <v>3110.4</v>
      </c>
      <c r="I226" s="120">
        <f t="shared" si="41"/>
        <v>3456</v>
      </c>
      <c r="J226" s="122">
        <f t="shared" si="42"/>
        <v>2937.6000000000004</v>
      </c>
      <c r="K226"/>
      <c r="L226" s="78">
        <v>3024</v>
      </c>
      <c r="M226" s="75">
        <v>3360</v>
      </c>
      <c r="N226" s="84">
        <v>2856</v>
      </c>
      <c r="O226" s="96"/>
      <c r="P226" s="79">
        <f t="shared" si="43"/>
        <v>2880</v>
      </c>
      <c r="Q226" s="77">
        <f t="shared" si="44"/>
        <v>3200</v>
      </c>
      <c r="R226" s="77">
        <f t="shared" si="45"/>
        <v>2720</v>
      </c>
      <c r="X226"/>
      <c r="Y226"/>
      <c r="Z226"/>
      <c r="AA226"/>
      <c r="AB226"/>
      <c r="AC226"/>
      <c r="AD226"/>
      <c r="AE226"/>
      <c r="AF226"/>
      <c r="AG226"/>
      <c r="AH226"/>
    </row>
    <row r="227" spans="1:34" s="1" customFormat="1" ht="19.5" thickBot="1">
      <c r="A227" s="171"/>
      <c r="B227" s="191">
        <v>733</v>
      </c>
      <c r="C227" s="235" t="s">
        <v>142</v>
      </c>
      <c r="D227" s="156">
        <f t="shared" si="37"/>
        <v>1944</v>
      </c>
      <c r="E227" s="207">
        <f t="shared" si="39"/>
        <v>2160</v>
      </c>
      <c r="F227" s="67">
        <v>39864</v>
      </c>
      <c r="G227" s="106"/>
      <c r="H227" s="114">
        <f t="shared" si="40"/>
        <v>1944.0000000000002</v>
      </c>
      <c r="I227" s="120">
        <f t="shared" si="41"/>
        <v>2160</v>
      </c>
      <c r="J227" s="122">
        <f t="shared" si="42"/>
        <v>1836.0000000000002</v>
      </c>
      <c r="K227"/>
      <c r="L227" s="116">
        <v>1890</v>
      </c>
      <c r="M227" s="86">
        <v>2100</v>
      </c>
      <c r="N227" s="98">
        <v>1785</v>
      </c>
      <c r="O227" s="96"/>
      <c r="P227" s="79">
        <f t="shared" si="43"/>
        <v>1800</v>
      </c>
      <c r="Q227" s="77">
        <f t="shared" si="44"/>
        <v>2000</v>
      </c>
      <c r="R227" s="77">
        <f t="shared" si="45"/>
        <v>1700</v>
      </c>
      <c r="X227"/>
      <c r="Y227"/>
      <c r="Z227"/>
      <c r="AA227"/>
      <c r="AB227"/>
      <c r="AC227"/>
      <c r="AD227"/>
      <c r="AE227"/>
      <c r="AF227"/>
      <c r="AG227"/>
      <c r="AH227"/>
    </row>
    <row r="228" spans="1:34" s="1" customFormat="1" ht="18.75">
      <c r="A228" s="169"/>
      <c r="B228" s="186">
        <v>800</v>
      </c>
      <c r="C228" s="243" t="s">
        <v>143</v>
      </c>
      <c r="D228" s="160">
        <v>15552</v>
      </c>
      <c r="E228" s="160">
        <v>17280</v>
      </c>
      <c r="F228" s="63" t="s">
        <v>208</v>
      </c>
      <c r="G228" s="55"/>
      <c r="H228" s="115">
        <f t="shared" si="40"/>
        <v>13885.714285714286</v>
      </c>
      <c r="I228" s="120">
        <f t="shared" si="41"/>
        <v>15428.571428571428</v>
      </c>
      <c r="J228" s="122">
        <f t="shared" si="42"/>
        <v>13114.285714285716</v>
      </c>
      <c r="K228"/>
      <c r="L228" s="74">
        <v>13500</v>
      </c>
      <c r="M228" s="95">
        <v>15000</v>
      </c>
      <c r="N228" s="99">
        <v>12750</v>
      </c>
      <c r="O228" s="96"/>
      <c r="P228" s="79">
        <f t="shared" si="43"/>
        <v>12857.142857142857</v>
      </c>
      <c r="Q228" s="77">
        <f t="shared" si="44"/>
        <v>14285.714285714284</v>
      </c>
      <c r="R228" s="77">
        <f t="shared" si="45"/>
        <v>12142.857142857143</v>
      </c>
      <c r="X228"/>
      <c r="Y228"/>
      <c r="Z228"/>
      <c r="AA228"/>
      <c r="AB228"/>
      <c r="AC228"/>
      <c r="AD228"/>
      <c r="AE228"/>
      <c r="AF228"/>
      <c r="AG228"/>
      <c r="AH228"/>
    </row>
    <row r="229" spans="1:34" s="1" customFormat="1" ht="18.75">
      <c r="A229" s="169"/>
      <c r="B229" s="187">
        <v>801</v>
      </c>
      <c r="C229" s="142" t="s">
        <v>375</v>
      </c>
      <c r="D229" s="156">
        <v>1458</v>
      </c>
      <c r="E229" s="164">
        <v>1620</v>
      </c>
      <c r="F229" s="130" t="s">
        <v>367</v>
      </c>
      <c r="G229" s="110"/>
      <c r="H229" s="112">
        <f t="shared" si="40"/>
        <v>1166.4</v>
      </c>
      <c r="I229" s="120">
        <f t="shared" si="41"/>
        <v>1296</v>
      </c>
      <c r="J229" s="122">
        <f t="shared" si="42"/>
        <v>1101.6000000000001</v>
      </c>
      <c r="K229"/>
      <c r="L229" s="78">
        <v>1134</v>
      </c>
      <c r="M229" s="100">
        <v>1260</v>
      </c>
      <c r="N229" s="101">
        <v>1071</v>
      </c>
      <c r="O229" s="96"/>
      <c r="P229" s="79">
        <f t="shared" si="43"/>
        <v>1080</v>
      </c>
      <c r="Q229" s="77">
        <f t="shared" si="44"/>
        <v>1200</v>
      </c>
      <c r="R229" s="77">
        <f t="shared" si="45"/>
        <v>1020</v>
      </c>
      <c r="X229"/>
      <c r="Y229"/>
      <c r="Z229"/>
      <c r="AA229"/>
      <c r="AB229"/>
      <c r="AC229"/>
      <c r="AD229"/>
      <c r="AE229"/>
      <c r="AF229"/>
      <c r="AG229"/>
      <c r="AH229"/>
    </row>
    <row r="230" spans="1:34" s="1" customFormat="1" ht="18.75">
      <c r="A230" s="169"/>
      <c r="B230" s="186">
        <v>802</v>
      </c>
      <c r="C230" s="142" t="s">
        <v>144</v>
      </c>
      <c r="D230" s="162">
        <f>SUM(P230*1.08)</f>
        <v>4165.714285714285</v>
      </c>
      <c r="E230" s="162">
        <f>SUM(Q230*1.08)</f>
        <v>4628.571428571428</v>
      </c>
      <c r="F230" s="59">
        <v>39850</v>
      </c>
      <c r="G230" s="106"/>
      <c r="H230" s="112">
        <f t="shared" si="40"/>
        <v>4165.714285714285</v>
      </c>
      <c r="I230" s="120">
        <f t="shared" si="41"/>
        <v>4628.571428571428</v>
      </c>
      <c r="J230" s="122">
        <f t="shared" si="42"/>
        <v>3934.285714285714</v>
      </c>
      <c r="K230"/>
      <c r="L230" s="78">
        <v>4050</v>
      </c>
      <c r="M230" s="80">
        <v>4500</v>
      </c>
      <c r="N230" s="83">
        <v>3825</v>
      </c>
      <c r="O230" s="96"/>
      <c r="P230" s="79">
        <f t="shared" si="43"/>
        <v>3857.142857142857</v>
      </c>
      <c r="Q230" s="77">
        <f t="shared" si="44"/>
        <v>4285.714285714285</v>
      </c>
      <c r="R230" s="77">
        <f t="shared" si="45"/>
        <v>3642.8571428571427</v>
      </c>
      <c r="X230"/>
      <c r="Y230"/>
      <c r="Z230"/>
      <c r="AA230"/>
      <c r="AB230"/>
      <c r="AC230"/>
      <c r="AD230"/>
      <c r="AE230"/>
      <c r="AF230"/>
      <c r="AG230"/>
      <c r="AH230"/>
    </row>
    <row r="231" spans="1:34" s="1" customFormat="1" ht="18.75">
      <c r="A231" s="169" t="s">
        <v>101</v>
      </c>
      <c r="B231" s="186">
        <v>803</v>
      </c>
      <c r="C231" s="142" t="s">
        <v>145</v>
      </c>
      <c r="D231" s="148">
        <v>8748</v>
      </c>
      <c r="E231" s="162">
        <v>9720</v>
      </c>
      <c r="F231" s="61" t="s">
        <v>208</v>
      </c>
      <c r="G231" s="55"/>
      <c r="H231" s="112">
        <f t="shared" si="40"/>
        <v>7776.000000000001</v>
      </c>
      <c r="I231" s="120">
        <f t="shared" si="41"/>
        <v>8640</v>
      </c>
      <c r="J231" s="122">
        <f t="shared" si="42"/>
        <v>7344.000000000001</v>
      </c>
      <c r="K231"/>
      <c r="L231" s="78">
        <v>7560</v>
      </c>
      <c r="M231" s="80">
        <v>8400</v>
      </c>
      <c r="N231" s="83">
        <v>7140</v>
      </c>
      <c r="O231" s="96"/>
      <c r="P231" s="79">
        <f t="shared" si="43"/>
        <v>7200</v>
      </c>
      <c r="Q231" s="77">
        <f t="shared" si="44"/>
        <v>8000</v>
      </c>
      <c r="R231" s="77">
        <f t="shared" si="45"/>
        <v>6800</v>
      </c>
      <c r="X231"/>
      <c r="Y231"/>
      <c r="Z231"/>
      <c r="AA231"/>
      <c r="AB231"/>
      <c r="AC231"/>
      <c r="AD231"/>
      <c r="AE231"/>
      <c r="AF231"/>
      <c r="AG231"/>
      <c r="AH231"/>
    </row>
    <row r="232" spans="1:34" s="1" customFormat="1" ht="18.75">
      <c r="A232" s="169"/>
      <c r="B232" s="186">
        <v>804</v>
      </c>
      <c r="C232" s="139" t="s">
        <v>146</v>
      </c>
      <c r="D232" s="148">
        <v>9720</v>
      </c>
      <c r="E232" s="162">
        <v>10800</v>
      </c>
      <c r="F232" s="61" t="s">
        <v>208</v>
      </c>
      <c r="G232" s="55"/>
      <c r="H232" s="112">
        <f t="shared" si="40"/>
        <v>9072</v>
      </c>
      <c r="I232" s="120">
        <f t="shared" si="41"/>
        <v>10080</v>
      </c>
      <c r="J232" s="122">
        <f t="shared" si="42"/>
        <v>8568</v>
      </c>
      <c r="K232"/>
      <c r="L232" s="78">
        <v>8820</v>
      </c>
      <c r="M232" s="75">
        <v>9800</v>
      </c>
      <c r="N232" s="84">
        <v>8330</v>
      </c>
      <c r="O232" s="96"/>
      <c r="P232" s="79">
        <f t="shared" si="43"/>
        <v>8400</v>
      </c>
      <c r="Q232" s="77">
        <f t="shared" si="44"/>
        <v>9333.333333333332</v>
      </c>
      <c r="R232" s="77">
        <f t="shared" si="45"/>
        <v>7933.333333333333</v>
      </c>
      <c r="X232"/>
      <c r="Y232"/>
      <c r="Z232"/>
      <c r="AA232"/>
      <c r="AB232"/>
      <c r="AC232"/>
      <c r="AD232"/>
      <c r="AE232"/>
      <c r="AF232"/>
      <c r="AG232"/>
      <c r="AH232"/>
    </row>
    <row r="233" spans="1:34" s="1" customFormat="1" ht="18.75">
      <c r="A233" s="169"/>
      <c r="B233" s="186">
        <v>805</v>
      </c>
      <c r="C233" s="239" t="s">
        <v>179</v>
      </c>
      <c r="D233" s="148">
        <f>ROUNDDOWN(H233,0)</f>
        <v>30857</v>
      </c>
      <c r="E233" s="163" t="s">
        <v>78</v>
      </c>
      <c r="F233" s="63" t="s">
        <v>78</v>
      </c>
      <c r="G233" s="55"/>
      <c r="H233" s="112">
        <f t="shared" si="40"/>
        <v>30857.142857142855</v>
      </c>
      <c r="I233" s="120" t="e">
        <f t="shared" si="41"/>
        <v>#VALUE!</v>
      </c>
      <c r="J233" s="122">
        <f t="shared" si="42"/>
        <v>20571.428571428572</v>
      </c>
      <c r="K233"/>
      <c r="L233" s="78">
        <v>30000</v>
      </c>
      <c r="M233" s="102" t="s">
        <v>78</v>
      </c>
      <c r="N233" s="97">
        <v>20000</v>
      </c>
      <c r="O233" s="96"/>
      <c r="P233" s="79">
        <f t="shared" si="43"/>
        <v>28571.42857142857</v>
      </c>
      <c r="Q233" s="77" t="e">
        <f t="shared" si="44"/>
        <v>#VALUE!</v>
      </c>
      <c r="R233" s="77">
        <f t="shared" si="45"/>
        <v>19047.619047619046</v>
      </c>
      <c r="X233"/>
      <c r="Y233"/>
      <c r="Z233"/>
      <c r="AA233"/>
      <c r="AB233"/>
      <c r="AC233"/>
      <c r="AD233"/>
      <c r="AE233"/>
      <c r="AF233"/>
      <c r="AG233"/>
      <c r="AH233"/>
    </row>
    <row r="234" spans="1:34" s="1" customFormat="1" ht="18.75">
      <c r="A234" s="169" t="s">
        <v>32</v>
      </c>
      <c r="B234" s="186">
        <v>806</v>
      </c>
      <c r="C234" s="139" t="s">
        <v>180</v>
      </c>
      <c r="D234" s="163" t="s">
        <v>78</v>
      </c>
      <c r="E234" s="162">
        <f aca="true" t="shared" si="46" ref="E234:E240">ROUNDDOWN(I234,0)</f>
        <v>51428</v>
      </c>
      <c r="F234" s="61" t="s">
        <v>78</v>
      </c>
      <c r="G234" s="55"/>
      <c r="H234" s="52" t="s">
        <v>78</v>
      </c>
      <c r="I234" s="120">
        <f t="shared" si="41"/>
        <v>51428.571428571435</v>
      </c>
      <c r="J234" s="122">
        <f t="shared" si="42"/>
        <v>30857.142857142855</v>
      </c>
      <c r="K234"/>
      <c r="L234" s="78" t="e">
        <f>SUM(D234/1.08*1.05)</f>
        <v>#VALUE!</v>
      </c>
      <c r="M234" s="103">
        <v>50000</v>
      </c>
      <c r="N234" s="84">
        <v>30000</v>
      </c>
      <c r="O234" s="96"/>
      <c r="P234" s="79" t="e">
        <f t="shared" si="43"/>
        <v>#VALUE!</v>
      </c>
      <c r="Q234" s="77">
        <f t="shared" si="44"/>
        <v>47619.04761904762</v>
      </c>
      <c r="R234" s="77">
        <f t="shared" si="45"/>
        <v>28571.42857142857</v>
      </c>
      <c r="X234"/>
      <c r="Y234"/>
      <c r="Z234"/>
      <c r="AA234"/>
      <c r="AB234"/>
      <c r="AC234"/>
      <c r="AD234"/>
      <c r="AE234"/>
      <c r="AF234"/>
      <c r="AG234"/>
      <c r="AH234"/>
    </row>
    <row r="235" spans="1:34" s="1" customFormat="1" ht="18.75">
      <c r="A235" s="169"/>
      <c r="B235" s="186">
        <v>807</v>
      </c>
      <c r="C235" s="142" t="s">
        <v>188</v>
      </c>
      <c r="D235" s="148">
        <f aca="true" t="shared" si="47" ref="D235:D240">ROUNDDOWN(H235,0)</f>
        <v>105840</v>
      </c>
      <c r="E235" s="162">
        <f t="shared" si="46"/>
        <v>127440</v>
      </c>
      <c r="F235" s="61" t="s">
        <v>78</v>
      </c>
      <c r="G235" s="55"/>
      <c r="H235" s="112">
        <f t="shared" si="40"/>
        <v>105840</v>
      </c>
      <c r="I235" s="120">
        <f t="shared" si="41"/>
        <v>127440.00000000001</v>
      </c>
      <c r="J235" s="122">
        <f t="shared" si="42"/>
        <v>100548</v>
      </c>
      <c r="K235"/>
      <c r="L235" s="78">
        <v>102900</v>
      </c>
      <c r="M235" s="104">
        <v>123900</v>
      </c>
      <c r="N235" s="83">
        <v>97755</v>
      </c>
      <c r="O235" s="96"/>
      <c r="P235" s="79">
        <f t="shared" si="43"/>
        <v>98000</v>
      </c>
      <c r="Q235" s="77">
        <f t="shared" si="44"/>
        <v>118000</v>
      </c>
      <c r="R235" s="77">
        <f t="shared" si="45"/>
        <v>93100</v>
      </c>
      <c r="X235"/>
      <c r="Y235"/>
      <c r="Z235"/>
      <c r="AA235"/>
      <c r="AB235"/>
      <c r="AC235"/>
      <c r="AD235"/>
      <c r="AE235"/>
      <c r="AF235"/>
      <c r="AG235"/>
      <c r="AH235"/>
    </row>
    <row r="236" spans="1:34" s="1" customFormat="1" ht="18.75">
      <c r="A236" s="169"/>
      <c r="B236" s="186">
        <v>808</v>
      </c>
      <c r="C236" s="139" t="s">
        <v>189</v>
      </c>
      <c r="D236" s="148">
        <f t="shared" si="47"/>
        <v>64800</v>
      </c>
      <c r="E236" s="162">
        <f t="shared" si="46"/>
        <v>64800</v>
      </c>
      <c r="F236" s="61" t="s">
        <v>78</v>
      </c>
      <c r="G236" s="55"/>
      <c r="H236" s="112">
        <f t="shared" si="40"/>
        <v>64800.00000000001</v>
      </c>
      <c r="I236" s="120">
        <f t="shared" si="41"/>
        <v>64800.00000000001</v>
      </c>
      <c r="J236" s="122">
        <f t="shared" si="42"/>
        <v>61560.00000000001</v>
      </c>
      <c r="K236"/>
      <c r="L236" s="78">
        <v>63000</v>
      </c>
      <c r="M236" s="103">
        <v>63000</v>
      </c>
      <c r="N236" s="84">
        <v>59850</v>
      </c>
      <c r="O236" s="96"/>
      <c r="P236" s="79">
        <f t="shared" si="43"/>
        <v>60000</v>
      </c>
      <c r="Q236" s="77">
        <f t="shared" si="44"/>
        <v>60000</v>
      </c>
      <c r="R236" s="77">
        <f t="shared" si="45"/>
        <v>57000</v>
      </c>
      <c r="X236"/>
      <c r="Y236"/>
      <c r="Z236"/>
      <c r="AA236"/>
      <c r="AB236"/>
      <c r="AC236"/>
      <c r="AD236"/>
      <c r="AE236"/>
      <c r="AF236"/>
      <c r="AG236"/>
      <c r="AH236"/>
    </row>
    <row r="237" spans="1:34" s="1" customFormat="1" ht="18.75">
      <c r="A237" s="169" t="s">
        <v>33</v>
      </c>
      <c r="B237" s="186">
        <v>809</v>
      </c>
      <c r="C237" s="239" t="s">
        <v>201</v>
      </c>
      <c r="D237" s="148">
        <f t="shared" si="47"/>
        <v>1321</v>
      </c>
      <c r="E237" s="162">
        <f t="shared" si="46"/>
        <v>1468</v>
      </c>
      <c r="F237" s="60">
        <v>39934</v>
      </c>
      <c r="G237" s="106"/>
      <c r="H237" s="112">
        <f t="shared" si="40"/>
        <v>1321.7142857142858</v>
      </c>
      <c r="I237" s="120">
        <f t="shared" si="41"/>
        <v>1468.8000000000002</v>
      </c>
      <c r="J237" s="122">
        <f t="shared" si="42"/>
        <v>1248.6857142857143</v>
      </c>
      <c r="K237"/>
      <c r="L237" s="78">
        <v>1285</v>
      </c>
      <c r="M237" s="87">
        <v>1428</v>
      </c>
      <c r="N237" s="97">
        <v>1214</v>
      </c>
      <c r="O237" s="96"/>
      <c r="P237" s="79">
        <f t="shared" si="43"/>
        <v>1223.8095238095239</v>
      </c>
      <c r="Q237" s="77">
        <f t="shared" si="44"/>
        <v>1360</v>
      </c>
      <c r="R237" s="77">
        <f t="shared" si="45"/>
        <v>1156.1904761904761</v>
      </c>
      <c r="X237"/>
      <c r="Y237"/>
      <c r="Z237"/>
      <c r="AA237"/>
      <c r="AB237"/>
      <c r="AC237"/>
      <c r="AD237"/>
      <c r="AE237"/>
      <c r="AF237"/>
      <c r="AG237"/>
      <c r="AH237"/>
    </row>
    <row r="238" spans="1:34" s="1" customFormat="1" ht="18.75">
      <c r="A238" s="169"/>
      <c r="B238" s="186">
        <v>810</v>
      </c>
      <c r="C238" s="139" t="s">
        <v>271</v>
      </c>
      <c r="D238" s="148">
        <f t="shared" si="47"/>
        <v>1458</v>
      </c>
      <c r="E238" s="162">
        <f t="shared" si="46"/>
        <v>1620</v>
      </c>
      <c r="F238" s="60">
        <v>41739</v>
      </c>
      <c r="G238" s="106"/>
      <c r="H238" s="112">
        <f t="shared" si="40"/>
        <v>1458.5142857142857</v>
      </c>
      <c r="I238" s="120">
        <f t="shared" si="41"/>
        <v>1620</v>
      </c>
      <c r="J238" s="122">
        <f t="shared" si="42"/>
        <v>1377.257142857143</v>
      </c>
      <c r="K238"/>
      <c r="L238" s="78">
        <v>1418</v>
      </c>
      <c r="M238" s="75">
        <v>1575</v>
      </c>
      <c r="N238" s="84">
        <v>1339</v>
      </c>
      <c r="O238" s="96"/>
      <c r="P238" s="79">
        <f t="shared" si="43"/>
        <v>1350.4761904761904</v>
      </c>
      <c r="Q238" s="77">
        <f t="shared" si="44"/>
        <v>1500</v>
      </c>
      <c r="R238" s="77">
        <f t="shared" si="45"/>
        <v>1275.2380952380952</v>
      </c>
      <c r="X238"/>
      <c r="Y238"/>
      <c r="Z238"/>
      <c r="AA238"/>
      <c r="AB238"/>
      <c r="AC238"/>
      <c r="AD238"/>
      <c r="AE238"/>
      <c r="AF238"/>
      <c r="AG238"/>
      <c r="AH238"/>
    </row>
    <row r="239" spans="1:34" s="1" customFormat="1" ht="18.75">
      <c r="A239" s="169"/>
      <c r="B239" s="186">
        <v>811</v>
      </c>
      <c r="C239" s="239" t="s">
        <v>220</v>
      </c>
      <c r="D239" s="148">
        <f t="shared" si="47"/>
        <v>2314</v>
      </c>
      <c r="E239" s="162">
        <f t="shared" si="46"/>
        <v>2571</v>
      </c>
      <c r="F239" s="63" t="s">
        <v>78</v>
      </c>
      <c r="G239" s="107"/>
      <c r="H239" s="112">
        <f t="shared" si="40"/>
        <v>2314.285714285714</v>
      </c>
      <c r="I239" s="120">
        <f t="shared" si="41"/>
        <v>2571.4285714285716</v>
      </c>
      <c r="J239" s="122">
        <f t="shared" si="42"/>
        <v>2185.714285714286</v>
      </c>
      <c r="K239"/>
      <c r="L239" s="78">
        <v>2250</v>
      </c>
      <c r="M239" s="87">
        <v>2500</v>
      </c>
      <c r="N239" s="97">
        <v>2125</v>
      </c>
      <c r="O239" s="96"/>
      <c r="P239" s="79">
        <f t="shared" si="43"/>
        <v>2142.8571428571427</v>
      </c>
      <c r="Q239" s="77">
        <f t="shared" si="44"/>
        <v>2380.9523809523807</v>
      </c>
      <c r="R239" s="77">
        <f t="shared" si="45"/>
        <v>2023.8095238095236</v>
      </c>
      <c r="X239"/>
      <c r="Y239"/>
      <c r="Z239"/>
      <c r="AA239"/>
      <c r="AB239"/>
      <c r="AC239"/>
      <c r="AD239"/>
      <c r="AE239"/>
      <c r="AF239"/>
      <c r="AG239"/>
      <c r="AH239"/>
    </row>
    <row r="240" spans="1:34" s="1" customFormat="1" ht="18.75">
      <c r="A240" s="169"/>
      <c r="B240" s="186">
        <v>812</v>
      </c>
      <c r="C240" s="139" t="s">
        <v>221</v>
      </c>
      <c r="D240" s="148">
        <f t="shared" si="47"/>
        <v>2527</v>
      </c>
      <c r="E240" s="162">
        <f t="shared" si="46"/>
        <v>2808</v>
      </c>
      <c r="F240" s="61" t="s">
        <v>78</v>
      </c>
      <c r="G240" s="107"/>
      <c r="H240" s="112">
        <f t="shared" si="40"/>
        <v>2527.2000000000003</v>
      </c>
      <c r="I240" s="120">
        <f t="shared" si="41"/>
        <v>2808</v>
      </c>
      <c r="J240" s="122">
        <f t="shared" si="42"/>
        <v>2387.3142857142857</v>
      </c>
      <c r="K240"/>
      <c r="L240" s="78">
        <v>2457</v>
      </c>
      <c r="M240" s="103">
        <v>2730</v>
      </c>
      <c r="N240" s="84">
        <v>2321</v>
      </c>
      <c r="O240" s="96"/>
      <c r="P240" s="79">
        <f t="shared" si="43"/>
        <v>2340</v>
      </c>
      <c r="Q240" s="77">
        <f t="shared" si="44"/>
        <v>2600</v>
      </c>
      <c r="R240" s="77">
        <f t="shared" si="45"/>
        <v>2210.4761904761904</v>
      </c>
      <c r="X240"/>
      <c r="Y240"/>
      <c r="Z240"/>
      <c r="AA240"/>
      <c r="AB240"/>
      <c r="AC240"/>
      <c r="AD240"/>
      <c r="AE240"/>
      <c r="AF240"/>
      <c r="AG240"/>
      <c r="AH240"/>
    </row>
    <row r="241" spans="1:34" s="1" customFormat="1" ht="18.75">
      <c r="A241" s="169"/>
      <c r="B241" s="185">
        <v>813</v>
      </c>
      <c r="C241" s="244" t="s">
        <v>374</v>
      </c>
      <c r="D241" s="148">
        <v>4666</v>
      </c>
      <c r="E241" s="162">
        <v>5184</v>
      </c>
      <c r="F241" s="65" t="s">
        <v>367</v>
      </c>
      <c r="G241" s="107"/>
      <c r="H241" s="112">
        <f t="shared" si="40"/>
        <v>4471.200000000001</v>
      </c>
      <c r="I241" s="120">
        <f t="shared" si="41"/>
        <v>4968</v>
      </c>
      <c r="J241" s="122">
        <f t="shared" si="42"/>
        <v>4222.285714285714</v>
      </c>
      <c r="K241"/>
      <c r="L241" s="78">
        <v>4347</v>
      </c>
      <c r="M241" s="103">
        <v>4830</v>
      </c>
      <c r="N241" s="84">
        <v>4105</v>
      </c>
      <c r="O241" s="96"/>
      <c r="P241" s="79">
        <f t="shared" si="43"/>
        <v>4140</v>
      </c>
      <c r="Q241" s="77">
        <f t="shared" si="44"/>
        <v>4600</v>
      </c>
      <c r="R241" s="77">
        <f t="shared" si="45"/>
        <v>3909.523809523809</v>
      </c>
      <c r="X241"/>
      <c r="Y241"/>
      <c r="Z241"/>
      <c r="AA241"/>
      <c r="AB241"/>
      <c r="AC241"/>
      <c r="AD241"/>
      <c r="AE241"/>
      <c r="AF241"/>
      <c r="AG241"/>
      <c r="AH241"/>
    </row>
    <row r="242" spans="1:34" s="1" customFormat="1" ht="18.75">
      <c r="A242" s="169"/>
      <c r="B242" s="185">
        <v>814</v>
      </c>
      <c r="C242" s="244" t="s">
        <v>305</v>
      </c>
      <c r="D242" s="148">
        <v>213</v>
      </c>
      <c r="E242" s="162">
        <v>237</v>
      </c>
      <c r="F242" s="59">
        <v>42674</v>
      </c>
      <c r="G242" s="107"/>
      <c r="H242" s="114"/>
      <c r="I242" s="123"/>
      <c r="J242" s="122"/>
      <c r="K242"/>
      <c r="L242" s="78"/>
      <c r="M242" s="103"/>
      <c r="N242" s="84"/>
      <c r="O242" s="96"/>
      <c r="P242" s="124"/>
      <c r="Q242" s="125"/>
      <c r="R242" s="125"/>
      <c r="X242"/>
      <c r="Y242"/>
      <c r="Z242"/>
      <c r="AA242"/>
      <c r="AB242"/>
      <c r="AC242"/>
      <c r="AD242"/>
      <c r="AE242"/>
      <c r="AF242"/>
      <c r="AG242"/>
      <c r="AH242"/>
    </row>
    <row r="243" spans="1:34" s="1" customFormat="1" ht="18.75">
      <c r="A243" s="169"/>
      <c r="B243" s="185">
        <v>815</v>
      </c>
      <c r="C243" s="244" t="s">
        <v>273</v>
      </c>
      <c r="D243" s="148">
        <v>194400</v>
      </c>
      <c r="E243" s="162">
        <v>226800</v>
      </c>
      <c r="F243" s="64" t="s">
        <v>274</v>
      </c>
      <c r="G243" s="107"/>
      <c r="H243" s="114"/>
      <c r="I243" s="123"/>
      <c r="J243" s="122"/>
      <c r="K243"/>
      <c r="L243" s="78"/>
      <c r="M243" s="103"/>
      <c r="N243" s="84"/>
      <c r="O243" s="96"/>
      <c r="P243" s="124"/>
      <c r="Q243" s="125"/>
      <c r="R243" s="125">
        <v>160000</v>
      </c>
      <c r="X243"/>
      <c r="Y243"/>
      <c r="Z243"/>
      <c r="AA243"/>
      <c r="AB243"/>
      <c r="AC243"/>
      <c r="AD243"/>
      <c r="AE243"/>
      <c r="AF243"/>
      <c r="AG243"/>
      <c r="AH243"/>
    </row>
    <row r="244" spans="1:34" s="1" customFormat="1" ht="18.75">
      <c r="A244" s="169"/>
      <c r="B244" s="200">
        <v>816</v>
      </c>
      <c r="C244" s="244" t="s">
        <v>225</v>
      </c>
      <c r="D244" s="148">
        <f>ROUNDDOWN(H244,0)</f>
        <v>1555</v>
      </c>
      <c r="E244" s="162">
        <f>ROUNDDOWN(I244,0)</f>
        <v>1728</v>
      </c>
      <c r="F244" s="65">
        <v>41103</v>
      </c>
      <c r="G244" s="107"/>
      <c r="H244" s="112">
        <f>SUM(P244*1.08)</f>
        <v>1555.2</v>
      </c>
      <c r="I244" s="120">
        <f>SUM(Q244*1.08)</f>
        <v>1728</v>
      </c>
      <c r="J244" s="122">
        <f>SUM(R244*1.08)</f>
        <v>1468.8000000000002</v>
      </c>
      <c r="K244"/>
      <c r="L244" s="78">
        <v>1512</v>
      </c>
      <c r="M244" s="103">
        <v>1680</v>
      </c>
      <c r="N244" s="84">
        <v>1427</v>
      </c>
      <c r="O244" s="96"/>
      <c r="P244" s="124">
        <v>1440</v>
      </c>
      <c r="Q244" s="125">
        <v>1600</v>
      </c>
      <c r="R244" s="125">
        <v>1360</v>
      </c>
      <c r="X244"/>
      <c r="Y244"/>
      <c r="Z244"/>
      <c r="AA244"/>
      <c r="AB244"/>
      <c r="AC244"/>
      <c r="AD244"/>
      <c r="AE244"/>
      <c r="AF244"/>
      <c r="AG244"/>
      <c r="AH244"/>
    </row>
    <row r="245" spans="1:34" s="1" customFormat="1" ht="18.75">
      <c r="A245" s="169"/>
      <c r="B245" s="185">
        <v>817</v>
      </c>
      <c r="C245" s="244" t="s">
        <v>266</v>
      </c>
      <c r="D245" s="148">
        <v>2916</v>
      </c>
      <c r="E245" s="162">
        <v>3240</v>
      </c>
      <c r="F245" s="65">
        <v>41614</v>
      </c>
      <c r="G245" s="107"/>
      <c r="H245" s="114"/>
      <c r="I245" s="123"/>
      <c r="J245" s="122"/>
      <c r="K245"/>
      <c r="L245" s="78"/>
      <c r="M245" s="103"/>
      <c r="N245" s="84"/>
      <c r="O245" s="96"/>
      <c r="P245" s="124"/>
      <c r="Q245" s="125"/>
      <c r="R245" s="125"/>
      <c r="X245"/>
      <c r="Y245"/>
      <c r="Z245"/>
      <c r="AA245"/>
      <c r="AB245"/>
      <c r="AC245"/>
      <c r="AD245"/>
      <c r="AE245"/>
      <c r="AF245"/>
      <c r="AG245"/>
      <c r="AH245"/>
    </row>
    <row r="246" spans="1:34" s="1" customFormat="1" ht="18.75">
      <c r="A246" s="169"/>
      <c r="B246" s="200">
        <v>818</v>
      </c>
      <c r="C246" s="244" t="s">
        <v>283</v>
      </c>
      <c r="D246" s="162">
        <v>1080</v>
      </c>
      <c r="E246" s="162">
        <v>1200</v>
      </c>
      <c r="F246" s="65">
        <v>42170</v>
      </c>
      <c r="G246" s="107"/>
      <c r="H246" s="114"/>
      <c r="I246" s="123"/>
      <c r="J246" s="122"/>
      <c r="K246"/>
      <c r="L246" s="78"/>
      <c r="M246" s="103"/>
      <c r="N246" s="84"/>
      <c r="O246" s="96"/>
      <c r="P246" s="124"/>
      <c r="Q246" s="125"/>
      <c r="R246" s="125">
        <v>945</v>
      </c>
      <c r="X246"/>
      <c r="Y246"/>
      <c r="Z246"/>
      <c r="AA246"/>
      <c r="AB246"/>
      <c r="AC246"/>
      <c r="AD246"/>
      <c r="AE246"/>
      <c r="AF246"/>
      <c r="AG246"/>
      <c r="AH246"/>
    </row>
    <row r="247" spans="1:34" s="1" customFormat="1" ht="18.75">
      <c r="A247" s="169"/>
      <c r="B247" s="200">
        <v>819</v>
      </c>
      <c r="C247" s="245" t="s">
        <v>280</v>
      </c>
      <c r="D247" s="164">
        <v>320</v>
      </c>
      <c r="E247" s="164">
        <v>324</v>
      </c>
      <c r="F247" s="65">
        <v>42186</v>
      </c>
      <c r="G247" s="107"/>
      <c r="H247" s="114"/>
      <c r="I247" s="123"/>
      <c r="J247" s="122"/>
      <c r="K247"/>
      <c r="L247" s="78"/>
      <c r="M247" s="103"/>
      <c r="N247" s="84"/>
      <c r="O247" s="96"/>
      <c r="P247" s="124"/>
      <c r="Q247" s="125"/>
      <c r="R247" s="125">
        <v>286</v>
      </c>
      <c r="X247"/>
      <c r="Y247"/>
      <c r="Z247"/>
      <c r="AA247"/>
      <c r="AB247"/>
      <c r="AC247"/>
      <c r="AD247"/>
      <c r="AE247"/>
      <c r="AF247"/>
      <c r="AG247"/>
      <c r="AH247"/>
    </row>
    <row r="248" spans="1:34" s="1" customFormat="1" ht="19.5" thickBot="1">
      <c r="A248" s="171"/>
      <c r="B248" s="201">
        <v>820</v>
      </c>
      <c r="C248" s="246" t="s">
        <v>286</v>
      </c>
      <c r="D248" s="151">
        <v>1800</v>
      </c>
      <c r="E248" s="207">
        <v>2000</v>
      </c>
      <c r="F248" s="67">
        <v>42440</v>
      </c>
      <c r="G248" s="107"/>
      <c r="H248" s="114"/>
      <c r="I248" s="123"/>
      <c r="J248" s="122"/>
      <c r="K248"/>
      <c r="L248" s="127"/>
      <c r="M248" s="128"/>
      <c r="N248" s="97"/>
      <c r="O248" s="96"/>
      <c r="P248" s="124"/>
      <c r="Q248" s="125"/>
      <c r="R248" s="125"/>
      <c r="X248"/>
      <c r="Y248"/>
      <c r="Z248"/>
      <c r="AA248"/>
      <c r="AB248"/>
      <c r="AC248"/>
      <c r="AD248"/>
      <c r="AE248"/>
      <c r="AF248"/>
      <c r="AG248"/>
      <c r="AH248"/>
    </row>
    <row r="249" spans="1:34" s="1" customFormat="1" ht="18.75">
      <c r="A249" s="169"/>
      <c r="B249" s="200">
        <v>830</v>
      </c>
      <c r="C249" s="245" t="s">
        <v>391</v>
      </c>
      <c r="D249" s="159">
        <v>7236</v>
      </c>
      <c r="E249" s="164">
        <v>7776</v>
      </c>
      <c r="F249" s="180"/>
      <c r="G249" s="107"/>
      <c r="H249" s="114"/>
      <c r="I249" s="123"/>
      <c r="J249" s="122"/>
      <c r="K249"/>
      <c r="L249" s="127"/>
      <c r="M249" s="128"/>
      <c r="N249" s="97"/>
      <c r="O249" s="96"/>
      <c r="P249" s="124"/>
      <c r="Q249" s="125"/>
      <c r="R249" s="125"/>
      <c r="X249"/>
      <c r="Y249"/>
      <c r="Z249"/>
      <c r="AA249"/>
      <c r="AB249"/>
      <c r="AC249"/>
      <c r="AD249"/>
      <c r="AE249"/>
      <c r="AF249"/>
      <c r="AG249"/>
      <c r="AH249"/>
    </row>
    <row r="250" spans="1:34" s="1" customFormat="1" ht="18.75">
      <c r="A250" s="169"/>
      <c r="B250" s="200">
        <v>831</v>
      </c>
      <c r="C250" s="244" t="s">
        <v>392</v>
      </c>
      <c r="D250" s="148">
        <v>7236</v>
      </c>
      <c r="E250" s="162">
        <v>7776</v>
      </c>
      <c r="F250" s="147"/>
      <c r="G250" s="107"/>
      <c r="H250" s="114"/>
      <c r="I250" s="123"/>
      <c r="J250" s="122"/>
      <c r="K250"/>
      <c r="L250" s="127"/>
      <c r="M250" s="128"/>
      <c r="N250" s="97"/>
      <c r="O250" s="96"/>
      <c r="P250" s="124"/>
      <c r="Q250" s="125"/>
      <c r="R250" s="125"/>
      <c r="X250"/>
      <c r="Y250"/>
      <c r="Z250"/>
      <c r="AA250"/>
      <c r="AB250"/>
      <c r="AC250"/>
      <c r="AD250"/>
      <c r="AE250"/>
      <c r="AF250"/>
      <c r="AG250"/>
      <c r="AH250"/>
    </row>
    <row r="251" spans="1:34" s="1" customFormat="1" ht="18.75">
      <c r="A251" s="169"/>
      <c r="B251" s="200">
        <v>832</v>
      </c>
      <c r="C251" s="244" t="s">
        <v>393</v>
      </c>
      <c r="D251" s="148">
        <v>7236</v>
      </c>
      <c r="E251" s="162">
        <v>7776</v>
      </c>
      <c r="F251" s="147"/>
      <c r="G251" s="107"/>
      <c r="H251" s="114"/>
      <c r="I251" s="123"/>
      <c r="J251" s="122"/>
      <c r="K251"/>
      <c r="L251" s="127"/>
      <c r="M251" s="128"/>
      <c r="N251" s="97"/>
      <c r="O251" s="96"/>
      <c r="P251" s="124"/>
      <c r="Q251" s="125"/>
      <c r="R251" s="125"/>
      <c r="X251"/>
      <c r="Y251"/>
      <c r="Z251"/>
      <c r="AA251"/>
      <c r="AB251"/>
      <c r="AC251"/>
      <c r="AD251"/>
      <c r="AE251"/>
      <c r="AF251"/>
      <c r="AG251"/>
      <c r="AH251"/>
    </row>
    <row r="252" spans="1:34" s="1" customFormat="1" ht="18.75">
      <c r="A252" s="169" t="s">
        <v>381</v>
      </c>
      <c r="B252" s="200">
        <v>833</v>
      </c>
      <c r="C252" s="244" t="s">
        <v>394</v>
      </c>
      <c r="D252" s="148">
        <v>7236</v>
      </c>
      <c r="E252" s="162">
        <v>7776</v>
      </c>
      <c r="F252" s="147"/>
      <c r="G252" s="107"/>
      <c r="H252" s="114"/>
      <c r="I252" s="123"/>
      <c r="J252" s="122"/>
      <c r="K252"/>
      <c r="L252" s="127"/>
      <c r="M252" s="128"/>
      <c r="N252" s="97"/>
      <c r="O252" s="96"/>
      <c r="P252" s="124"/>
      <c r="Q252" s="125"/>
      <c r="R252" s="125"/>
      <c r="X252"/>
      <c r="Y252"/>
      <c r="Z252"/>
      <c r="AA252"/>
      <c r="AB252"/>
      <c r="AC252"/>
      <c r="AD252"/>
      <c r="AE252"/>
      <c r="AF252"/>
      <c r="AG252"/>
      <c r="AH252"/>
    </row>
    <row r="253" spans="1:34" s="1" customFormat="1" ht="18.75">
      <c r="A253" s="169"/>
      <c r="B253" s="200">
        <v>834</v>
      </c>
      <c r="C253" s="244" t="s">
        <v>395</v>
      </c>
      <c r="D253" s="148">
        <v>7236</v>
      </c>
      <c r="E253" s="162">
        <v>7776</v>
      </c>
      <c r="F253" s="147"/>
      <c r="G253" s="107"/>
      <c r="H253" s="114"/>
      <c r="I253" s="123"/>
      <c r="J253" s="122"/>
      <c r="K253"/>
      <c r="L253" s="127"/>
      <c r="M253" s="128"/>
      <c r="N253" s="97"/>
      <c r="O253" s="96"/>
      <c r="P253" s="124"/>
      <c r="Q253" s="125"/>
      <c r="R253" s="125"/>
      <c r="X253"/>
      <c r="Y253"/>
      <c r="Z253"/>
      <c r="AA253"/>
      <c r="AB253"/>
      <c r="AC253"/>
      <c r="AD253"/>
      <c r="AE253"/>
      <c r="AF253"/>
      <c r="AG253"/>
      <c r="AH253"/>
    </row>
    <row r="254" spans="1:34" s="1" customFormat="1" ht="18.75">
      <c r="A254" s="169" t="s">
        <v>382</v>
      </c>
      <c r="B254" s="200">
        <v>835</v>
      </c>
      <c r="C254" s="244" t="s">
        <v>396</v>
      </c>
      <c r="D254" s="148">
        <v>7236</v>
      </c>
      <c r="E254" s="162">
        <v>7776</v>
      </c>
      <c r="F254" s="147"/>
      <c r="G254" s="107"/>
      <c r="H254" s="114"/>
      <c r="I254" s="123"/>
      <c r="J254" s="122"/>
      <c r="K254"/>
      <c r="L254" s="127"/>
      <c r="M254" s="128"/>
      <c r="N254" s="97"/>
      <c r="O254" s="96"/>
      <c r="P254" s="124"/>
      <c r="Q254" s="125"/>
      <c r="R254" s="125"/>
      <c r="X254"/>
      <c r="Y254"/>
      <c r="Z254"/>
      <c r="AA254"/>
      <c r="AB254"/>
      <c r="AC254"/>
      <c r="AD254"/>
      <c r="AE254"/>
      <c r="AF254"/>
      <c r="AG254"/>
      <c r="AH254"/>
    </row>
    <row r="255" spans="1:34" s="1" customFormat="1" ht="18.75">
      <c r="A255" s="169"/>
      <c r="B255" s="200">
        <v>836</v>
      </c>
      <c r="C255" s="244" t="s">
        <v>397</v>
      </c>
      <c r="D255" s="148">
        <v>7236</v>
      </c>
      <c r="E255" s="162">
        <v>7776</v>
      </c>
      <c r="F255" s="147"/>
      <c r="G255" s="107"/>
      <c r="H255" s="114"/>
      <c r="I255" s="123"/>
      <c r="J255" s="122"/>
      <c r="K255"/>
      <c r="L255" s="127"/>
      <c r="M255" s="128"/>
      <c r="N255" s="97"/>
      <c r="O255" s="96"/>
      <c r="P255" s="124"/>
      <c r="Q255" s="125"/>
      <c r="R255" s="125"/>
      <c r="X255"/>
      <c r="Y255"/>
      <c r="Z255"/>
      <c r="AA255"/>
      <c r="AB255"/>
      <c r="AC255"/>
      <c r="AD255"/>
      <c r="AE255"/>
      <c r="AF255"/>
      <c r="AG255"/>
      <c r="AH255"/>
    </row>
    <row r="256" spans="1:34" s="1" customFormat="1" ht="18.75">
      <c r="A256" s="169" t="s">
        <v>383</v>
      </c>
      <c r="B256" s="200">
        <v>837</v>
      </c>
      <c r="C256" s="244" t="s">
        <v>398</v>
      </c>
      <c r="D256" s="148">
        <v>7236</v>
      </c>
      <c r="E256" s="162">
        <v>7776</v>
      </c>
      <c r="F256" s="147"/>
      <c r="G256" s="107"/>
      <c r="H256" s="114"/>
      <c r="I256" s="123"/>
      <c r="J256" s="122"/>
      <c r="K256"/>
      <c r="L256" s="127"/>
      <c r="M256" s="128"/>
      <c r="N256" s="97"/>
      <c r="O256" s="96"/>
      <c r="P256" s="124"/>
      <c r="Q256" s="125"/>
      <c r="R256" s="125"/>
      <c r="X256"/>
      <c r="Y256"/>
      <c r="Z256"/>
      <c r="AA256"/>
      <c r="AB256"/>
      <c r="AC256"/>
      <c r="AD256"/>
      <c r="AE256"/>
      <c r="AF256"/>
      <c r="AG256"/>
      <c r="AH256"/>
    </row>
    <row r="257" spans="1:34" s="1" customFormat="1" ht="18.75">
      <c r="A257" s="169"/>
      <c r="B257" s="200">
        <v>838</v>
      </c>
      <c r="C257" s="244" t="s">
        <v>399</v>
      </c>
      <c r="D257" s="148">
        <v>7236</v>
      </c>
      <c r="E257" s="162">
        <v>7776</v>
      </c>
      <c r="F257" s="147"/>
      <c r="G257" s="107"/>
      <c r="H257" s="114"/>
      <c r="I257" s="123"/>
      <c r="J257" s="122"/>
      <c r="K257"/>
      <c r="L257" s="127"/>
      <c r="M257" s="128"/>
      <c r="N257" s="97"/>
      <c r="O257" s="96"/>
      <c r="P257" s="124"/>
      <c r="Q257" s="125"/>
      <c r="R257" s="125"/>
      <c r="X257"/>
      <c r="Y257"/>
      <c r="Z257"/>
      <c r="AA257"/>
      <c r="AB257"/>
      <c r="AC257"/>
      <c r="AD257"/>
      <c r="AE257"/>
      <c r="AF257"/>
      <c r="AG257"/>
      <c r="AH257"/>
    </row>
    <row r="258" spans="1:34" s="1" customFormat="1" ht="18.75">
      <c r="A258" s="169" t="s">
        <v>384</v>
      </c>
      <c r="B258" s="200">
        <v>839</v>
      </c>
      <c r="C258" s="244" t="s">
        <v>400</v>
      </c>
      <c r="D258" s="148">
        <v>7236</v>
      </c>
      <c r="E258" s="162">
        <v>7776</v>
      </c>
      <c r="F258" s="147"/>
      <c r="G258" s="107"/>
      <c r="H258" s="114"/>
      <c r="I258" s="123"/>
      <c r="J258" s="122"/>
      <c r="K258"/>
      <c r="L258" s="127"/>
      <c r="M258" s="128"/>
      <c r="N258" s="97"/>
      <c r="O258" s="96"/>
      <c r="P258" s="124"/>
      <c r="Q258" s="125"/>
      <c r="R258" s="125"/>
      <c r="X258"/>
      <c r="Y258"/>
      <c r="Z258"/>
      <c r="AA258"/>
      <c r="AB258"/>
      <c r="AC258"/>
      <c r="AD258"/>
      <c r="AE258"/>
      <c r="AF258"/>
      <c r="AG258"/>
      <c r="AH258"/>
    </row>
    <row r="259" spans="1:34" s="1" customFormat="1" ht="18.75">
      <c r="A259" s="169"/>
      <c r="B259" s="200">
        <v>840</v>
      </c>
      <c r="C259" s="244" t="s">
        <v>401</v>
      </c>
      <c r="D259" s="148">
        <v>7236</v>
      </c>
      <c r="E259" s="162">
        <v>7776</v>
      </c>
      <c r="F259" s="147"/>
      <c r="G259" s="107"/>
      <c r="H259" s="114"/>
      <c r="I259" s="123"/>
      <c r="J259" s="122"/>
      <c r="K259"/>
      <c r="L259" s="127"/>
      <c r="M259" s="128"/>
      <c r="N259" s="97"/>
      <c r="O259" s="96"/>
      <c r="P259" s="124"/>
      <c r="Q259" s="125"/>
      <c r="R259" s="125"/>
      <c r="X259"/>
      <c r="Y259"/>
      <c r="Z259"/>
      <c r="AA259"/>
      <c r="AB259"/>
      <c r="AC259"/>
      <c r="AD259"/>
      <c r="AE259"/>
      <c r="AF259"/>
      <c r="AG259"/>
      <c r="AH259"/>
    </row>
    <row r="260" spans="1:34" s="1" customFormat="1" ht="18.75">
      <c r="A260" s="169"/>
      <c r="B260" s="200">
        <v>841</v>
      </c>
      <c r="C260" s="244" t="s">
        <v>402</v>
      </c>
      <c r="D260" s="148">
        <v>7236</v>
      </c>
      <c r="E260" s="162">
        <v>7776</v>
      </c>
      <c r="F260" s="147"/>
      <c r="G260" s="107"/>
      <c r="H260" s="114"/>
      <c r="I260" s="123"/>
      <c r="J260" s="122"/>
      <c r="K260"/>
      <c r="L260" s="127"/>
      <c r="M260" s="128"/>
      <c r="N260" s="97"/>
      <c r="O260" s="96"/>
      <c r="P260" s="124"/>
      <c r="Q260" s="125"/>
      <c r="R260" s="125"/>
      <c r="X260"/>
      <c r="Y260"/>
      <c r="Z260"/>
      <c r="AA260"/>
      <c r="AB260"/>
      <c r="AC260"/>
      <c r="AD260"/>
      <c r="AE260"/>
      <c r="AF260"/>
      <c r="AG260"/>
      <c r="AH260"/>
    </row>
    <row r="261" spans="1:34" s="1" customFormat="1" ht="18.75">
      <c r="A261" s="169"/>
      <c r="B261" s="200">
        <v>842</v>
      </c>
      <c r="C261" s="244" t="s">
        <v>403</v>
      </c>
      <c r="D261" s="148">
        <v>7236</v>
      </c>
      <c r="E261" s="162">
        <v>7776</v>
      </c>
      <c r="F261" s="147"/>
      <c r="G261" s="107"/>
      <c r="H261" s="114"/>
      <c r="I261" s="123"/>
      <c r="J261" s="122"/>
      <c r="K261"/>
      <c r="L261" s="127"/>
      <c r="M261" s="128"/>
      <c r="N261" s="97"/>
      <c r="O261" s="96"/>
      <c r="P261" s="124"/>
      <c r="Q261" s="125"/>
      <c r="R261" s="125"/>
      <c r="X261"/>
      <c r="Y261"/>
      <c r="Z261"/>
      <c r="AA261"/>
      <c r="AB261"/>
      <c r="AC261"/>
      <c r="AD261"/>
      <c r="AE261"/>
      <c r="AF261"/>
      <c r="AG261"/>
      <c r="AH261"/>
    </row>
    <row r="262" spans="1:34" s="1" customFormat="1" ht="18.75">
      <c r="A262" s="169"/>
      <c r="B262" s="200">
        <v>843</v>
      </c>
      <c r="C262" s="244" t="s">
        <v>404</v>
      </c>
      <c r="D262" s="148">
        <v>7236</v>
      </c>
      <c r="E262" s="162">
        <v>7776</v>
      </c>
      <c r="F262" s="147"/>
      <c r="G262" s="107"/>
      <c r="H262" s="114"/>
      <c r="I262" s="123"/>
      <c r="J262" s="122"/>
      <c r="K262"/>
      <c r="L262" s="127"/>
      <c r="M262" s="128"/>
      <c r="N262" s="97"/>
      <c r="O262" s="96"/>
      <c r="P262" s="124"/>
      <c r="Q262" s="125"/>
      <c r="R262" s="125"/>
      <c r="X262"/>
      <c r="Y262"/>
      <c r="Z262"/>
      <c r="AA262"/>
      <c r="AB262"/>
      <c r="AC262"/>
      <c r="AD262"/>
      <c r="AE262"/>
      <c r="AF262"/>
      <c r="AG262"/>
      <c r="AH262"/>
    </row>
    <row r="263" spans="1:34" s="1" customFormat="1" ht="18.75">
      <c r="A263" s="169"/>
      <c r="B263" s="200">
        <v>844</v>
      </c>
      <c r="C263" s="244" t="s">
        <v>405</v>
      </c>
      <c r="D263" s="148">
        <v>7236</v>
      </c>
      <c r="E263" s="162">
        <v>7776</v>
      </c>
      <c r="F263" s="147"/>
      <c r="G263" s="107"/>
      <c r="H263" s="114"/>
      <c r="I263" s="123"/>
      <c r="J263" s="122"/>
      <c r="K263"/>
      <c r="L263" s="127"/>
      <c r="M263" s="128"/>
      <c r="N263" s="97"/>
      <c r="O263" s="96"/>
      <c r="P263" s="124"/>
      <c r="Q263" s="125"/>
      <c r="R263" s="125"/>
      <c r="X263"/>
      <c r="Y263"/>
      <c r="Z263"/>
      <c r="AA263"/>
      <c r="AB263"/>
      <c r="AC263"/>
      <c r="AD263"/>
      <c r="AE263"/>
      <c r="AF263"/>
      <c r="AG263"/>
      <c r="AH263"/>
    </row>
    <row r="264" spans="1:34" s="1" customFormat="1" ht="18.75">
      <c r="A264" s="169"/>
      <c r="B264" s="200">
        <v>845</v>
      </c>
      <c r="C264" s="245" t="s">
        <v>406</v>
      </c>
      <c r="D264" s="159">
        <v>7236</v>
      </c>
      <c r="E264" s="164">
        <v>7776</v>
      </c>
      <c r="F264" s="181"/>
      <c r="G264" s="107"/>
      <c r="H264" s="114"/>
      <c r="I264" s="123"/>
      <c r="J264" s="122"/>
      <c r="K264"/>
      <c r="L264" s="127"/>
      <c r="M264" s="128"/>
      <c r="N264" s="97"/>
      <c r="O264" s="96"/>
      <c r="P264" s="124"/>
      <c r="Q264" s="125"/>
      <c r="R264" s="125"/>
      <c r="X264"/>
      <c r="Y264"/>
      <c r="Z264"/>
      <c r="AA264"/>
      <c r="AB264"/>
      <c r="AC264"/>
      <c r="AD264"/>
      <c r="AE264"/>
      <c r="AF264"/>
      <c r="AG264"/>
      <c r="AH264"/>
    </row>
    <row r="265" spans="1:34" s="1" customFormat="1" ht="18.75">
      <c r="A265" s="169"/>
      <c r="B265" s="200">
        <v>846</v>
      </c>
      <c r="C265" s="244" t="s">
        <v>379</v>
      </c>
      <c r="D265" s="148">
        <v>1296</v>
      </c>
      <c r="E265" s="162">
        <v>1851</v>
      </c>
      <c r="F265" s="147"/>
      <c r="G265" s="107"/>
      <c r="H265" s="114"/>
      <c r="I265" s="123"/>
      <c r="J265" s="122"/>
      <c r="K265"/>
      <c r="L265" s="127"/>
      <c r="M265" s="128"/>
      <c r="N265" s="97"/>
      <c r="O265" s="96"/>
      <c r="P265" s="124"/>
      <c r="Q265" s="125"/>
      <c r="R265" s="125"/>
      <c r="X265"/>
      <c r="Y265"/>
      <c r="Z265"/>
      <c r="AA265"/>
      <c r="AB265"/>
      <c r="AC265"/>
      <c r="AD265"/>
      <c r="AE265"/>
      <c r="AF265"/>
      <c r="AG265"/>
      <c r="AH265"/>
    </row>
    <row r="266" spans="1:34" s="1" customFormat="1" ht="19.5" thickBot="1">
      <c r="A266" s="171"/>
      <c r="B266" s="201">
        <v>847</v>
      </c>
      <c r="C266" s="247" t="s">
        <v>380</v>
      </c>
      <c r="D266" s="165">
        <v>540</v>
      </c>
      <c r="E266" s="210">
        <v>648</v>
      </c>
      <c r="F266" s="182"/>
      <c r="G266" s="107"/>
      <c r="H266" s="114"/>
      <c r="I266" s="123"/>
      <c r="J266" s="122"/>
      <c r="K266"/>
      <c r="L266" s="127"/>
      <c r="M266" s="128"/>
      <c r="N266" s="97"/>
      <c r="O266" s="96"/>
      <c r="P266" s="124"/>
      <c r="Q266" s="125"/>
      <c r="R266" s="125">
        <v>1528</v>
      </c>
      <c r="X266"/>
      <c r="Y266"/>
      <c r="Z266"/>
      <c r="AA266"/>
      <c r="AB266"/>
      <c r="AC266"/>
      <c r="AD266"/>
      <c r="AE266"/>
      <c r="AF266"/>
      <c r="AG266"/>
      <c r="AH266"/>
    </row>
    <row r="267" spans="1:34" s="1" customFormat="1" ht="18.75">
      <c r="A267" s="169"/>
      <c r="B267" s="185">
        <v>410</v>
      </c>
      <c r="C267" s="245" t="s">
        <v>282</v>
      </c>
      <c r="D267" s="159">
        <v>100</v>
      </c>
      <c r="E267" s="164">
        <v>100</v>
      </c>
      <c r="F267" s="63" t="s">
        <v>323</v>
      </c>
      <c r="G267" s="107"/>
      <c r="H267" s="114"/>
      <c r="I267" s="123"/>
      <c r="J267" s="122"/>
      <c r="K267"/>
      <c r="L267" s="127"/>
      <c r="M267" s="128"/>
      <c r="N267" s="97"/>
      <c r="O267" s="96"/>
      <c r="P267" s="124"/>
      <c r="Q267" s="125"/>
      <c r="R267" s="125">
        <v>93</v>
      </c>
      <c r="X267"/>
      <c r="Y267"/>
      <c r="Z267"/>
      <c r="AA267"/>
      <c r="AB267"/>
      <c r="AC267"/>
      <c r="AD267"/>
      <c r="AE267"/>
      <c r="AF267"/>
      <c r="AG267"/>
      <c r="AH267"/>
    </row>
    <row r="268" spans="1:34" s="1" customFormat="1" ht="18.75">
      <c r="A268" s="169"/>
      <c r="B268" s="202">
        <v>450</v>
      </c>
      <c r="C268" s="244" t="s">
        <v>369</v>
      </c>
      <c r="D268" s="148">
        <v>1300</v>
      </c>
      <c r="E268" s="162">
        <v>1300</v>
      </c>
      <c r="F268" s="61" t="s">
        <v>368</v>
      </c>
      <c r="G268" s="107"/>
      <c r="H268" s="114"/>
      <c r="I268" s="123"/>
      <c r="J268" s="122"/>
      <c r="K268"/>
      <c r="L268" s="127"/>
      <c r="M268" s="128"/>
      <c r="N268" s="97"/>
      <c r="O268" s="96"/>
      <c r="P268" s="124"/>
      <c r="Q268" s="125"/>
      <c r="R268" s="125">
        <v>1204</v>
      </c>
      <c r="X268"/>
      <c r="Y268"/>
      <c r="Z268"/>
      <c r="AA268"/>
      <c r="AB268"/>
      <c r="AC268"/>
      <c r="AD268"/>
      <c r="AE268"/>
      <c r="AF268"/>
      <c r="AG268"/>
      <c r="AH268"/>
    </row>
    <row r="269" spans="1:34" s="1" customFormat="1" ht="18.75">
      <c r="A269" s="177"/>
      <c r="B269" s="202">
        <v>451</v>
      </c>
      <c r="C269" s="244" t="s">
        <v>370</v>
      </c>
      <c r="D269" s="148">
        <v>1300</v>
      </c>
      <c r="E269" s="162">
        <v>1300</v>
      </c>
      <c r="F269" s="61" t="s">
        <v>368</v>
      </c>
      <c r="G269" s="107"/>
      <c r="H269" s="114"/>
      <c r="I269" s="123"/>
      <c r="J269" s="122"/>
      <c r="K269"/>
      <c r="L269" s="127"/>
      <c r="M269" s="128"/>
      <c r="N269" s="97"/>
      <c r="O269" s="96"/>
      <c r="P269" s="124"/>
      <c r="Q269" s="125"/>
      <c r="R269" s="125">
        <v>1204</v>
      </c>
      <c r="X269"/>
      <c r="Y269"/>
      <c r="Z269"/>
      <c r="AA269"/>
      <c r="AB269"/>
      <c r="AC269"/>
      <c r="AD269"/>
      <c r="AE269"/>
      <c r="AF269"/>
      <c r="AG269"/>
      <c r="AH269"/>
    </row>
    <row r="270" spans="1:34" s="1" customFormat="1" ht="18.75">
      <c r="A270" s="169"/>
      <c r="B270" s="202">
        <v>452</v>
      </c>
      <c r="C270" s="244" t="s">
        <v>371</v>
      </c>
      <c r="D270" s="148">
        <v>1300</v>
      </c>
      <c r="E270" s="162">
        <v>1300</v>
      </c>
      <c r="F270" s="61" t="s">
        <v>368</v>
      </c>
      <c r="G270" s="107"/>
      <c r="H270" s="114"/>
      <c r="I270" s="123"/>
      <c r="J270" s="122"/>
      <c r="K270"/>
      <c r="L270" s="127"/>
      <c r="M270" s="128"/>
      <c r="N270" s="97"/>
      <c r="O270" s="96"/>
      <c r="P270" s="124"/>
      <c r="Q270" s="125"/>
      <c r="R270" s="125">
        <v>1204</v>
      </c>
      <c r="X270"/>
      <c r="Y270"/>
      <c r="Z270"/>
      <c r="AA270"/>
      <c r="AB270"/>
      <c r="AC270"/>
      <c r="AD270"/>
      <c r="AE270"/>
      <c r="AF270"/>
      <c r="AG270"/>
      <c r="AH270"/>
    </row>
    <row r="271" spans="1:34" s="1" customFormat="1" ht="18.75">
      <c r="A271" s="169"/>
      <c r="B271" s="202">
        <v>453</v>
      </c>
      <c r="C271" s="244" t="s">
        <v>372</v>
      </c>
      <c r="D271" s="148">
        <v>1300</v>
      </c>
      <c r="E271" s="162">
        <v>1300</v>
      </c>
      <c r="F271" s="61" t="s">
        <v>368</v>
      </c>
      <c r="G271" s="107"/>
      <c r="H271" s="114"/>
      <c r="I271" s="123"/>
      <c r="J271" s="122"/>
      <c r="K271"/>
      <c r="L271" s="127"/>
      <c r="M271" s="128"/>
      <c r="N271" s="97"/>
      <c r="O271" s="96"/>
      <c r="P271" s="124"/>
      <c r="Q271" s="125"/>
      <c r="R271" s="125"/>
      <c r="X271"/>
      <c r="Y271"/>
      <c r="Z271"/>
      <c r="AA271"/>
      <c r="AB271"/>
      <c r="AC271"/>
      <c r="AD271"/>
      <c r="AE271"/>
      <c r="AF271"/>
      <c r="AG271"/>
      <c r="AH271"/>
    </row>
    <row r="272" spans="1:34" s="1" customFormat="1" ht="18.75">
      <c r="A272" s="169"/>
      <c r="B272" s="202">
        <v>454</v>
      </c>
      <c r="C272" s="244" t="s">
        <v>373</v>
      </c>
      <c r="D272" s="148">
        <v>1300</v>
      </c>
      <c r="E272" s="162">
        <v>1300</v>
      </c>
      <c r="F272" s="61" t="s">
        <v>368</v>
      </c>
      <c r="G272" s="107"/>
      <c r="H272" s="114"/>
      <c r="I272" s="123"/>
      <c r="J272" s="122"/>
      <c r="K272"/>
      <c r="L272" s="127"/>
      <c r="M272" s="128"/>
      <c r="N272" s="97"/>
      <c r="O272" s="96"/>
      <c r="P272" s="124"/>
      <c r="Q272" s="125"/>
      <c r="R272" s="125"/>
      <c r="X272"/>
      <c r="Y272"/>
      <c r="Z272"/>
      <c r="AA272"/>
      <c r="AB272"/>
      <c r="AC272"/>
      <c r="AD272"/>
      <c r="AE272"/>
      <c r="AF272"/>
      <c r="AG272"/>
      <c r="AH272"/>
    </row>
    <row r="273" spans="1:34" s="1" customFormat="1" ht="18.75">
      <c r="A273" s="169"/>
      <c r="B273" s="202">
        <v>455</v>
      </c>
      <c r="C273" s="244" t="s">
        <v>385</v>
      </c>
      <c r="D273" s="148">
        <v>1700</v>
      </c>
      <c r="E273" s="162">
        <v>1700</v>
      </c>
      <c r="F273" s="61" t="s">
        <v>368</v>
      </c>
      <c r="G273" s="107"/>
      <c r="H273" s="114"/>
      <c r="I273" s="123"/>
      <c r="J273" s="122"/>
      <c r="K273"/>
      <c r="L273" s="127"/>
      <c r="M273" s="128"/>
      <c r="N273" s="97"/>
      <c r="O273" s="96"/>
      <c r="P273" s="124"/>
      <c r="Q273" s="125"/>
      <c r="R273" s="125"/>
      <c r="X273"/>
      <c r="Y273"/>
      <c r="Z273"/>
      <c r="AA273"/>
      <c r="AB273"/>
      <c r="AC273"/>
      <c r="AD273"/>
      <c r="AE273"/>
      <c r="AF273"/>
      <c r="AG273"/>
      <c r="AH273"/>
    </row>
    <row r="274" spans="1:34" s="1" customFormat="1" ht="18.75">
      <c r="A274" s="169"/>
      <c r="B274" s="202">
        <v>456</v>
      </c>
      <c r="C274" s="244" t="s">
        <v>386</v>
      </c>
      <c r="D274" s="148">
        <v>1700</v>
      </c>
      <c r="E274" s="162">
        <v>1700</v>
      </c>
      <c r="F274" s="61" t="s">
        <v>368</v>
      </c>
      <c r="G274" s="107"/>
      <c r="H274" s="114"/>
      <c r="I274" s="123"/>
      <c r="J274" s="122"/>
      <c r="K274"/>
      <c r="L274" s="127"/>
      <c r="M274" s="128"/>
      <c r="N274" s="97"/>
      <c r="O274" s="96"/>
      <c r="P274" s="124"/>
      <c r="Q274" s="125"/>
      <c r="R274" s="125"/>
      <c r="X274"/>
      <c r="Y274"/>
      <c r="Z274"/>
      <c r="AA274"/>
      <c r="AB274"/>
      <c r="AC274"/>
      <c r="AD274"/>
      <c r="AE274"/>
      <c r="AF274"/>
      <c r="AG274"/>
      <c r="AH274"/>
    </row>
    <row r="275" spans="1:34" s="1" customFormat="1" ht="18.75">
      <c r="A275" s="169"/>
      <c r="B275" s="202">
        <v>457</v>
      </c>
      <c r="C275" s="244" t="s">
        <v>387</v>
      </c>
      <c r="D275" s="148">
        <v>1700</v>
      </c>
      <c r="E275" s="162">
        <v>1700</v>
      </c>
      <c r="F275" s="61" t="s">
        <v>368</v>
      </c>
      <c r="G275" s="107"/>
      <c r="H275" s="114"/>
      <c r="I275" s="123"/>
      <c r="J275" s="122"/>
      <c r="K275"/>
      <c r="L275" s="127"/>
      <c r="M275" s="128"/>
      <c r="N275" s="97"/>
      <c r="O275" s="96"/>
      <c r="P275" s="124"/>
      <c r="Q275" s="125"/>
      <c r="R275" s="125"/>
      <c r="X275"/>
      <c r="Y275"/>
      <c r="Z275"/>
      <c r="AA275"/>
      <c r="AB275"/>
      <c r="AC275"/>
      <c r="AD275"/>
      <c r="AE275"/>
      <c r="AF275"/>
      <c r="AG275"/>
      <c r="AH275"/>
    </row>
    <row r="276" spans="1:34" s="1" customFormat="1" ht="18.75">
      <c r="A276" s="169"/>
      <c r="B276" s="202">
        <v>458</v>
      </c>
      <c r="C276" s="244" t="s">
        <v>388</v>
      </c>
      <c r="D276" s="148">
        <v>1800</v>
      </c>
      <c r="E276" s="162">
        <v>1800</v>
      </c>
      <c r="F276" s="61" t="s">
        <v>368</v>
      </c>
      <c r="G276" s="107"/>
      <c r="H276" s="114"/>
      <c r="I276" s="123"/>
      <c r="J276" s="122"/>
      <c r="K276"/>
      <c r="L276" s="127"/>
      <c r="M276" s="128"/>
      <c r="N276" s="97"/>
      <c r="O276" s="96"/>
      <c r="P276" s="124"/>
      <c r="Q276" s="125"/>
      <c r="R276" s="125"/>
      <c r="X276"/>
      <c r="Y276"/>
      <c r="Z276"/>
      <c r="AA276"/>
      <c r="AB276"/>
      <c r="AC276"/>
      <c r="AD276"/>
      <c r="AE276"/>
      <c r="AF276"/>
      <c r="AG276"/>
      <c r="AH276"/>
    </row>
    <row r="277" spans="1:34" s="1" customFormat="1" ht="18.75">
      <c r="A277" s="169"/>
      <c r="B277" s="202">
        <v>459</v>
      </c>
      <c r="C277" s="244" t="s">
        <v>389</v>
      </c>
      <c r="D277" s="148">
        <v>1800</v>
      </c>
      <c r="E277" s="162">
        <v>1800</v>
      </c>
      <c r="F277" s="61" t="s">
        <v>368</v>
      </c>
      <c r="G277" s="107"/>
      <c r="H277" s="114"/>
      <c r="I277" s="123"/>
      <c r="J277" s="122"/>
      <c r="K277"/>
      <c r="L277" s="127"/>
      <c r="M277" s="128"/>
      <c r="N277" s="97"/>
      <c r="O277" s="96"/>
      <c r="P277" s="124"/>
      <c r="Q277" s="125"/>
      <c r="R277" s="125"/>
      <c r="X277"/>
      <c r="Y277"/>
      <c r="Z277"/>
      <c r="AA277"/>
      <c r="AB277"/>
      <c r="AC277"/>
      <c r="AD277"/>
      <c r="AE277"/>
      <c r="AF277"/>
      <c r="AG277"/>
      <c r="AH277"/>
    </row>
    <row r="278" spans="1:34" s="1" customFormat="1" ht="18.75">
      <c r="A278" s="169"/>
      <c r="B278" s="202">
        <v>420</v>
      </c>
      <c r="C278" s="244" t="s">
        <v>285</v>
      </c>
      <c r="D278" s="148">
        <v>2400</v>
      </c>
      <c r="E278" s="162">
        <v>2400</v>
      </c>
      <c r="F278" s="61" t="s">
        <v>304</v>
      </c>
      <c r="G278" s="107"/>
      <c r="H278" s="114"/>
      <c r="I278" s="123"/>
      <c r="J278" s="122"/>
      <c r="K278"/>
      <c r="L278" s="127"/>
      <c r="M278" s="128"/>
      <c r="N278" s="97"/>
      <c r="O278" s="96"/>
      <c r="P278" s="124"/>
      <c r="Q278" s="125"/>
      <c r="R278" s="125">
        <v>2223</v>
      </c>
      <c r="X278"/>
      <c r="Y278"/>
      <c r="Z278"/>
      <c r="AA278"/>
      <c r="AB278"/>
      <c r="AC278"/>
      <c r="AD278"/>
      <c r="AE278"/>
      <c r="AF278"/>
      <c r="AG278"/>
      <c r="AH278"/>
    </row>
    <row r="279" spans="1:34" s="1" customFormat="1" ht="19.5" thickBot="1">
      <c r="A279" s="171"/>
      <c r="B279" s="203">
        <v>434</v>
      </c>
      <c r="C279" s="246" t="s">
        <v>284</v>
      </c>
      <c r="D279" s="151">
        <v>600</v>
      </c>
      <c r="E279" s="207">
        <v>600</v>
      </c>
      <c r="F279" s="62" t="s">
        <v>322</v>
      </c>
      <c r="G279" s="107"/>
      <c r="H279" s="114"/>
      <c r="I279" s="123"/>
      <c r="J279" s="122"/>
      <c r="K279"/>
      <c r="L279" s="127"/>
      <c r="M279" s="128"/>
      <c r="N279" s="97"/>
      <c r="O279" s="96"/>
      <c r="P279" s="124"/>
      <c r="Q279" s="125"/>
      <c r="R279" s="125">
        <v>556</v>
      </c>
      <c r="X279"/>
      <c r="Y279"/>
      <c r="Z279"/>
      <c r="AA279"/>
      <c r="AB279"/>
      <c r="AC279"/>
      <c r="AD279"/>
      <c r="AE279"/>
      <c r="AF279"/>
      <c r="AG279"/>
      <c r="AH279"/>
    </row>
    <row r="280" spans="1:34" s="1" customFormat="1" ht="17.25">
      <c r="A280" s="178"/>
      <c r="B280" s="204"/>
      <c r="C280" s="248"/>
      <c r="D280" s="212" t="s">
        <v>415</v>
      </c>
      <c r="E280" s="212"/>
      <c r="F280" s="212"/>
      <c r="G280" s="111"/>
      <c r="H280" s="111"/>
      <c r="M280" s="36"/>
      <c r="X280"/>
      <c r="Y280"/>
      <c r="Z280"/>
      <c r="AA280"/>
      <c r="AB280"/>
      <c r="AC280"/>
      <c r="AD280"/>
      <c r="AE280"/>
      <c r="AF280"/>
      <c r="AG280"/>
      <c r="AH280"/>
    </row>
    <row r="281" spans="1:34" s="1" customFormat="1" ht="17.25">
      <c r="A281" s="178"/>
      <c r="B281" s="213" t="s">
        <v>8</v>
      </c>
      <c r="C281" s="213"/>
      <c r="D281" s="213"/>
      <c r="E281" s="213"/>
      <c r="F281" s="107"/>
      <c r="G281" s="55"/>
      <c r="H281" s="55"/>
      <c r="M281" s="36"/>
      <c r="X281"/>
      <c r="Y281"/>
      <c r="Z281"/>
      <c r="AA281"/>
      <c r="AB281"/>
      <c r="AC281"/>
      <c r="AD281"/>
      <c r="AE281"/>
      <c r="AF281"/>
      <c r="AG281"/>
      <c r="AH281"/>
    </row>
    <row r="282" spans="1:34" s="1" customFormat="1" ht="18.75">
      <c r="A282" s="179"/>
      <c r="B282" s="205"/>
      <c r="C282" s="249"/>
      <c r="D282" s="166"/>
      <c r="E282" s="166"/>
      <c r="F282" s="107"/>
      <c r="G282" s="55"/>
      <c r="H282" s="55"/>
      <c r="M282" s="36"/>
      <c r="X282"/>
      <c r="Y282"/>
      <c r="Z282"/>
      <c r="AA282"/>
      <c r="AB282"/>
      <c r="AC282"/>
      <c r="AD282"/>
      <c r="AE282"/>
      <c r="AF282"/>
      <c r="AG282"/>
      <c r="AH282"/>
    </row>
    <row r="283" ht="18.75">
      <c r="M283" s="36"/>
    </row>
    <row r="65523" ht="18.75">
      <c r="E65523" s="166">
        <f>SUM(E1:E65522)</f>
        <v>3264400.2857142864</v>
      </c>
    </row>
  </sheetData>
  <sheetProtection/>
  <mergeCells count="3">
    <mergeCell ref="C2:E2"/>
    <mergeCell ref="D280:F280"/>
    <mergeCell ref="B281:E281"/>
  </mergeCells>
  <printOptions/>
  <pageMargins left="0.3937007874015748" right="0.3937007874015748" top="0.5511811023622047" bottom="0.5905511811023623" header="0.82677165354330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B1">
      <selection activeCell="O34" sqref="O34"/>
    </sheetView>
  </sheetViews>
  <sheetFormatPr defaultColWidth="9.00390625" defaultRowHeight="13.5"/>
  <cols>
    <col min="1" max="1" width="1.625" style="6" hidden="1" customWidth="1"/>
    <col min="2" max="2" width="7.50390625" style="6" customWidth="1"/>
    <col min="3" max="3" width="37.00390625" style="6" bestFit="1" customWidth="1"/>
    <col min="4" max="4" width="11.375" style="10" bestFit="1" customWidth="1"/>
    <col min="5" max="5" width="7.875" style="11" customWidth="1"/>
    <col min="6" max="6" width="13.25390625" style="6" bestFit="1" customWidth="1"/>
    <col min="7" max="7" width="11.375" style="6" customWidth="1"/>
    <col min="8" max="8" width="12.625" style="6" customWidth="1"/>
    <col min="9" max="9" width="3.375" style="29" hidden="1" customWidth="1"/>
    <col min="10" max="10" width="8.00390625" style="6" hidden="1" customWidth="1"/>
    <col min="11" max="16384" width="9.00390625" style="6" customWidth="1"/>
  </cols>
  <sheetData>
    <row r="1" spans="3:9" ht="18.75">
      <c r="C1" s="53"/>
      <c r="D1" s="214"/>
      <c r="E1" s="214"/>
      <c r="G1" s="8"/>
      <c r="H1" s="8"/>
      <c r="I1" s="6"/>
    </row>
    <row r="2" spans="2:8" ht="21">
      <c r="B2" s="224" t="s">
        <v>425</v>
      </c>
      <c r="C2" s="224"/>
      <c r="D2" s="224"/>
      <c r="E2" s="224"/>
      <c r="F2" s="224"/>
      <c r="G2" s="224"/>
      <c r="H2" s="8"/>
    </row>
    <row r="3" spans="3:8" ht="18.75">
      <c r="C3" s="7"/>
      <c r="D3" s="7"/>
      <c r="E3" s="7"/>
      <c r="F3" s="7"/>
      <c r="G3" s="7"/>
      <c r="H3" s="8"/>
    </row>
    <row r="4" spans="1:8" ht="30.75" customHeight="1">
      <c r="A4" s="9"/>
      <c r="B4" s="9"/>
      <c r="C4" s="136" t="s">
        <v>427</v>
      </c>
      <c r="E4" s="225" t="s">
        <v>102</v>
      </c>
      <c r="F4" s="226"/>
      <c r="G4" s="227"/>
      <c r="H4" s="12"/>
    </row>
    <row r="5" spans="1:8" ht="30" customHeight="1">
      <c r="A5" s="9"/>
      <c r="B5" s="9"/>
      <c r="C5" s="136" t="s">
        <v>426</v>
      </c>
      <c r="F5" s="12"/>
      <c r="G5" s="12"/>
      <c r="H5" s="12"/>
    </row>
    <row r="6" spans="3:8" ht="18.75">
      <c r="C6" s="54" t="s">
        <v>103</v>
      </c>
      <c r="F6" s="13"/>
      <c r="G6" s="14"/>
      <c r="H6" s="14"/>
    </row>
    <row r="7" spans="2:7" ht="34.5" customHeight="1">
      <c r="B7" s="15" t="s">
        <v>428</v>
      </c>
      <c r="C7" s="217"/>
      <c r="D7" s="218"/>
      <c r="E7" s="15" t="s">
        <v>14</v>
      </c>
      <c r="F7" s="215"/>
      <c r="G7" s="216"/>
    </row>
    <row r="8" spans="2:8" ht="17.25">
      <c r="B8" s="16"/>
      <c r="C8" s="16"/>
      <c r="D8" s="16"/>
      <c r="E8" s="16"/>
      <c r="G8" s="16"/>
      <c r="H8" s="16"/>
    </row>
    <row r="9" spans="2:7" ht="30.75" customHeight="1">
      <c r="B9" s="15" t="s">
        <v>13</v>
      </c>
      <c r="C9" s="17"/>
      <c r="D9" s="18"/>
      <c r="E9" s="15" t="s">
        <v>15</v>
      </c>
      <c r="F9" s="215"/>
      <c r="G9" s="216"/>
    </row>
    <row r="10" spans="2:8" ht="10.5" customHeight="1">
      <c r="B10" s="19"/>
      <c r="C10" s="20"/>
      <c r="D10" s="20"/>
      <c r="E10" s="20"/>
      <c r="F10" s="16"/>
      <c r="G10" s="21"/>
      <c r="H10" s="21"/>
    </row>
    <row r="11" spans="3:8" ht="10.5" customHeight="1" thickBot="1">
      <c r="C11" s="22"/>
      <c r="D11" s="23"/>
      <c r="E11" s="24"/>
      <c r="F11" s="22"/>
      <c r="G11" s="22"/>
      <c r="H11" s="22"/>
    </row>
    <row r="12" spans="3:8" ht="35.25" customHeight="1" thickBot="1">
      <c r="C12" s="222" t="s">
        <v>429</v>
      </c>
      <c r="D12" s="223"/>
      <c r="E12" s="220"/>
      <c r="F12" s="221"/>
      <c r="G12" s="22"/>
      <c r="H12" s="22"/>
    </row>
    <row r="13" spans="5:7" ht="18" thickBot="1">
      <c r="E13" s="25"/>
      <c r="F13" s="219"/>
      <c r="G13" s="219"/>
    </row>
    <row r="14" spans="1:10" s="27" customFormat="1" ht="35.25" customHeight="1" thickBot="1">
      <c r="A14" s="26"/>
      <c r="B14" s="41" t="s">
        <v>12</v>
      </c>
      <c r="C14" s="42" t="s">
        <v>36</v>
      </c>
      <c r="D14" s="43" t="s">
        <v>17</v>
      </c>
      <c r="E14" s="41" t="s">
        <v>10</v>
      </c>
      <c r="F14" s="43" t="s">
        <v>35</v>
      </c>
      <c r="G14" s="42" t="s">
        <v>38</v>
      </c>
      <c r="I14" s="33">
        <v>1</v>
      </c>
      <c r="J14" s="5" t="s">
        <v>39</v>
      </c>
    </row>
    <row r="15" spans="1:10" ht="35.25" customHeight="1">
      <c r="A15" s="28"/>
      <c r="B15" s="37"/>
      <c r="C15" s="56">
        <f>IF(B15="","",VLOOKUP(B15,'台帳'!$B$4:$E$279,2,FALSE))</f>
      </c>
      <c r="D15" s="38">
        <f>IF(B15="","",VLOOKUP(B15,'台帳'!$B$4:$E$279,5,FALSE))</f>
      </c>
      <c r="E15" s="39"/>
      <c r="F15" s="40">
        <f>IF(E15="","",D15*E15)</f>
      </c>
      <c r="G15" s="38"/>
      <c r="I15" s="34">
        <v>2</v>
      </c>
      <c r="J15" s="5" t="s">
        <v>40</v>
      </c>
    </row>
    <row r="16" spans="1:10" ht="35.25" customHeight="1">
      <c r="A16" s="28"/>
      <c r="B16" s="37"/>
      <c r="C16" s="56">
        <f>IF(B16="","",VLOOKUP(B16,'台帳'!$B$4:$E$279,2,FALSE))</f>
      </c>
      <c r="D16" s="38">
        <f>IF(B16="","",VLOOKUP(B16,'台帳'!$B$4:$E$279,5,FALSE))</f>
      </c>
      <c r="E16" s="39"/>
      <c r="F16" s="40">
        <f>IF(E16="","",D16*E16)</f>
      </c>
      <c r="G16" s="38"/>
      <c r="I16" s="33">
        <v>3</v>
      </c>
      <c r="J16" s="5" t="s">
        <v>41</v>
      </c>
    </row>
    <row r="17" spans="1:10" ht="35.25" customHeight="1">
      <c r="A17" s="28"/>
      <c r="B17" s="37"/>
      <c r="C17" s="56">
        <f>IF(B17="","",VLOOKUP(B17,'台帳'!$B$4:$E$279,2,FALSE))</f>
      </c>
      <c r="D17" s="38">
        <f>IF(B17="","",VLOOKUP(B17,'台帳'!$B$4:$E$279,5,FALSE))</f>
      </c>
      <c r="E17" s="39"/>
      <c r="F17" s="40">
        <f>IF(E17="","",D17*E17)</f>
      </c>
      <c r="G17" s="38"/>
      <c r="I17" s="34">
        <v>4</v>
      </c>
      <c r="J17" s="5" t="s">
        <v>42</v>
      </c>
    </row>
    <row r="18" spans="1:10" ht="35.25" customHeight="1">
      <c r="A18" s="28"/>
      <c r="B18" s="37"/>
      <c r="C18" s="56">
        <f>IF(B18="","",VLOOKUP(B18,'台帳'!$B$4:$E$279,2,FALSE))</f>
      </c>
      <c r="D18" s="38">
        <f>IF(B18="","",VLOOKUP(B18,'台帳'!$B$4:$E$279,5,FALSE))</f>
      </c>
      <c r="E18" s="39"/>
      <c r="F18" s="40">
        <f>IF(E18="","",D18*E18)</f>
      </c>
      <c r="G18" s="38"/>
      <c r="I18" s="33">
        <v>5</v>
      </c>
      <c r="J18" s="5" t="s">
        <v>43</v>
      </c>
    </row>
    <row r="19" spans="1:10" ht="35.25" customHeight="1">
      <c r="A19" s="28"/>
      <c r="B19" s="37"/>
      <c r="C19" s="56">
        <f>IF(B19="","",VLOOKUP(B19,'台帳'!$B$4:$E$279,2,FALSE))</f>
      </c>
      <c r="D19" s="38">
        <f>IF(B19="","",VLOOKUP(B19,'台帳'!$B$4:$E$279,5,FALSE))</f>
      </c>
      <c r="E19" s="39"/>
      <c r="F19" s="40">
        <f aca="true" t="shared" si="0" ref="F19:F27">IF(E19="","",D19*E19)</f>
      </c>
      <c r="G19" s="38"/>
      <c r="I19" s="33">
        <v>13</v>
      </c>
      <c r="J19" s="5" t="s">
        <v>44</v>
      </c>
    </row>
    <row r="20" spans="1:10" ht="35.25" customHeight="1">
      <c r="A20" s="28"/>
      <c r="B20" s="37"/>
      <c r="C20" s="56">
        <f>IF(B20="","",VLOOKUP(B20,'台帳'!$B$4:$E$279,2,FALSE))</f>
      </c>
      <c r="D20" s="38">
        <f>IF(B20="","",VLOOKUP(B20,'台帳'!$B$4:$E$279,5,FALSE))</f>
      </c>
      <c r="E20" s="39"/>
      <c r="F20" s="40">
        <f t="shared" si="0"/>
      </c>
      <c r="G20" s="38">
        <f>IF(F20="","",VLOOKUP(B20,'台帳'!$B$4:$E$279,6,FALSE))</f>
      </c>
      <c r="I20" s="34">
        <v>14</v>
      </c>
      <c r="J20" s="5" t="s">
        <v>45</v>
      </c>
    </row>
    <row r="21" spans="1:10" ht="35.25" customHeight="1">
      <c r="A21" s="28"/>
      <c r="B21" s="37"/>
      <c r="C21" s="56">
        <f>IF(B21="","",VLOOKUP(B21,'台帳'!$B$4:$E$279,2,FALSE))</f>
      </c>
      <c r="D21" s="38">
        <f>IF(B21="","",VLOOKUP(B21,'台帳'!$B$4:$E$279,5,FALSE))</f>
      </c>
      <c r="E21" s="39"/>
      <c r="F21" s="40">
        <f>IF(E21="","",D21*E21)</f>
      </c>
      <c r="G21" s="38">
        <f>IF(F21="","",VLOOKUP(B21,'台帳'!$B$4:$E$279,6,FALSE))</f>
      </c>
      <c r="I21" s="33">
        <v>15</v>
      </c>
      <c r="J21" s="5" t="s">
        <v>46</v>
      </c>
    </row>
    <row r="22" spans="1:10" ht="35.25" customHeight="1">
      <c r="A22" s="28"/>
      <c r="B22" s="37"/>
      <c r="C22" s="56">
        <f>IF(B22="","",VLOOKUP(B22,'台帳'!$B$4:$E$279,2,FALSE))</f>
      </c>
      <c r="D22" s="38">
        <f>IF(B22="","",VLOOKUP(B22,'台帳'!$B$4:$E$279,5,FALSE))</f>
      </c>
      <c r="E22" s="39"/>
      <c r="F22" s="40">
        <f t="shared" si="0"/>
      </c>
      <c r="G22" s="38">
        <f>IF(F22="","",VLOOKUP(B22,'台帳'!$B$4:$E$279,6,FALSE))</f>
      </c>
      <c r="I22" s="33">
        <v>15</v>
      </c>
      <c r="J22" s="5" t="s">
        <v>46</v>
      </c>
    </row>
    <row r="23" spans="1:10" ht="35.25" customHeight="1">
      <c r="A23" s="28"/>
      <c r="B23" s="37"/>
      <c r="C23" s="56">
        <f>IF(B23="","",VLOOKUP(B23,'台帳'!$B$4:$E$279,2,FALSE))</f>
      </c>
      <c r="D23" s="38">
        <f>IF(B23="","",VLOOKUP(B23,'台帳'!$B$4:$E$279,5,FALSE))</f>
      </c>
      <c r="E23" s="39"/>
      <c r="F23" s="40">
        <f t="shared" si="0"/>
      </c>
      <c r="G23" s="38">
        <f>IF(F23="","",VLOOKUP(B23,'台帳'!$B$4:$E$279,6,FALSE))</f>
      </c>
      <c r="I23" s="33">
        <v>17</v>
      </c>
      <c r="J23" s="5" t="s">
        <v>47</v>
      </c>
    </row>
    <row r="24" spans="1:10" ht="35.25" customHeight="1">
      <c r="A24" s="28"/>
      <c r="B24" s="37"/>
      <c r="C24" s="56">
        <f>IF(B24="","",VLOOKUP(B24,'台帳'!$B$4:$E$279,2,FALSE))</f>
      </c>
      <c r="D24" s="38">
        <f>IF(B24="","",VLOOKUP(B24,'台帳'!$B$4:$E$279,5,FALSE))</f>
      </c>
      <c r="E24" s="39"/>
      <c r="F24" s="40">
        <f t="shared" si="0"/>
      </c>
      <c r="G24" s="38">
        <f>IF(F24="","",VLOOKUP(B24,'台帳'!$B$4:$E$279,6,FALSE))</f>
      </c>
      <c r="I24" s="34">
        <v>18</v>
      </c>
      <c r="J24" s="5" t="s">
        <v>48</v>
      </c>
    </row>
    <row r="25" spans="1:10" ht="35.25" customHeight="1">
      <c r="A25" s="28"/>
      <c r="B25" s="37"/>
      <c r="C25" s="56">
        <f>IF(B25="","",VLOOKUP(B25,'台帳'!$B$4:$E$279,2,FALSE))</f>
      </c>
      <c r="D25" s="38">
        <f>IF(B25="","",VLOOKUP(B25,'台帳'!$B$4:$E$279,5,FALSE))</f>
      </c>
      <c r="E25" s="39"/>
      <c r="F25" s="40">
        <f t="shared" si="0"/>
      </c>
      <c r="G25" s="38">
        <f>IF(F25="","",VLOOKUP(B25,'台帳'!$B$4:$E$279,6,FALSE))</f>
      </c>
      <c r="I25" s="33">
        <v>19</v>
      </c>
      <c r="J25" s="5" t="s">
        <v>49</v>
      </c>
    </row>
    <row r="26" spans="1:10" ht="35.25" customHeight="1">
      <c r="A26" s="28"/>
      <c r="B26" s="37"/>
      <c r="C26" s="56">
        <f>IF(B26="","",VLOOKUP(B26,'台帳'!$B$4:$E$279,2,FALSE))</f>
      </c>
      <c r="D26" s="38">
        <f>IF(B26="","",VLOOKUP(B26,'台帳'!$B$4:$E$279,5,FALSE))</f>
      </c>
      <c r="E26" s="39"/>
      <c r="F26" s="40">
        <f>IF(E26="","",D26*E26)</f>
      </c>
      <c r="G26" s="38">
        <f>IF(F26="","",VLOOKUP(B26,'台帳'!$B$4:$E$279,6,FALSE))</f>
      </c>
      <c r="I26" s="34">
        <v>20</v>
      </c>
      <c r="J26" s="5" t="s">
        <v>50</v>
      </c>
    </row>
    <row r="27" spans="1:10" ht="35.25" customHeight="1" thickBot="1">
      <c r="A27" s="28"/>
      <c r="B27" s="44"/>
      <c r="C27" s="57">
        <f>IF(B27="","",VLOOKUP(B27,'台帳'!$B$4:$E$279,2,FALSE))</f>
      </c>
      <c r="D27" s="45">
        <f>IF(B27="","",VLOOKUP(B27,'台帳'!$B$4:$E$279,5,FALSE))</f>
      </c>
      <c r="E27" s="46"/>
      <c r="F27" s="47">
        <f t="shared" si="0"/>
      </c>
      <c r="G27" s="45">
        <f>IF(F27="","",VLOOKUP(B27,'台帳'!$B$4:$E$279,6,FALSE))</f>
      </c>
      <c r="I27" s="33">
        <v>21</v>
      </c>
      <c r="J27" s="5" t="s">
        <v>51</v>
      </c>
    </row>
    <row r="28" spans="1:10" ht="35.25" customHeight="1" thickBot="1">
      <c r="A28" s="28"/>
      <c r="B28" s="48"/>
      <c r="C28" s="58"/>
      <c r="D28" s="49"/>
      <c r="E28" s="137" t="s">
        <v>37</v>
      </c>
      <c r="F28" s="50"/>
      <c r="G28" s="51"/>
      <c r="H28" s="30"/>
      <c r="I28" s="34">
        <v>22</v>
      </c>
      <c r="J28" s="5" t="s">
        <v>52</v>
      </c>
    </row>
    <row r="29" spans="1:10" ht="9.75" customHeight="1">
      <c r="A29" s="29"/>
      <c r="I29" s="33">
        <v>23</v>
      </c>
      <c r="J29" s="5" t="s">
        <v>53</v>
      </c>
    </row>
    <row r="30" spans="2:10" ht="17.25">
      <c r="B30" s="19"/>
      <c r="C30" s="19" t="s">
        <v>430</v>
      </c>
      <c r="D30" s="23"/>
      <c r="E30" s="25"/>
      <c r="F30" s="16"/>
      <c r="G30" s="29"/>
      <c r="H30" s="29"/>
      <c r="I30" s="34">
        <v>24</v>
      </c>
      <c r="J30" s="5" t="s">
        <v>54</v>
      </c>
    </row>
    <row r="31" spans="2:10" ht="17.25">
      <c r="B31" s="29"/>
      <c r="C31" s="19" t="s">
        <v>431</v>
      </c>
      <c r="D31" s="23"/>
      <c r="E31" s="25"/>
      <c r="F31" s="29"/>
      <c r="G31" s="29"/>
      <c r="H31" s="29"/>
      <c r="I31" s="33">
        <v>25</v>
      </c>
      <c r="J31" s="5" t="s">
        <v>55</v>
      </c>
    </row>
    <row r="32" spans="3:10" ht="17.25">
      <c r="C32" s="20"/>
      <c r="D32" s="31"/>
      <c r="E32" s="31"/>
      <c r="I32" s="34">
        <v>26</v>
      </c>
      <c r="J32" s="5" t="s">
        <v>56</v>
      </c>
    </row>
    <row r="33" spans="9:10" ht="17.25">
      <c r="I33" s="33">
        <v>27</v>
      </c>
      <c r="J33" s="5" t="s">
        <v>57</v>
      </c>
    </row>
    <row r="34" spans="9:10" ht="17.25">
      <c r="I34" s="34">
        <v>28</v>
      </c>
      <c r="J34" s="5" t="s">
        <v>58</v>
      </c>
    </row>
    <row r="35" spans="9:10" ht="17.25">
      <c r="I35" s="33">
        <v>29</v>
      </c>
      <c r="J35" s="5" t="s">
        <v>59</v>
      </c>
    </row>
    <row r="36" spans="9:10" ht="17.25">
      <c r="I36" s="34">
        <v>30</v>
      </c>
      <c r="J36" s="5" t="s">
        <v>60</v>
      </c>
    </row>
    <row r="37" spans="9:10" ht="19.5" customHeight="1">
      <c r="I37" s="33">
        <v>31</v>
      </c>
      <c r="J37" s="5" t="s">
        <v>61</v>
      </c>
    </row>
    <row r="38" spans="9:10" ht="19.5" customHeight="1">
      <c r="I38" s="34">
        <v>32</v>
      </c>
      <c r="J38" s="5" t="s">
        <v>62</v>
      </c>
    </row>
    <row r="39" spans="9:10" ht="19.5" customHeight="1">
      <c r="I39" s="33">
        <v>33</v>
      </c>
      <c r="J39" s="5" t="s">
        <v>63</v>
      </c>
    </row>
    <row r="40" spans="9:10" ht="17.25">
      <c r="I40" s="34">
        <v>34</v>
      </c>
      <c r="J40" s="5" t="s">
        <v>64</v>
      </c>
    </row>
    <row r="41" spans="9:10" ht="17.25">
      <c r="I41" s="33">
        <v>35</v>
      </c>
      <c r="J41" s="5" t="s">
        <v>65</v>
      </c>
    </row>
    <row r="42" spans="9:10" ht="17.25">
      <c r="I42" s="34">
        <v>36</v>
      </c>
      <c r="J42" s="5" t="s">
        <v>66</v>
      </c>
    </row>
    <row r="43" spans="9:10" ht="17.25">
      <c r="I43" s="33">
        <v>37</v>
      </c>
      <c r="J43" s="5" t="s">
        <v>67</v>
      </c>
    </row>
    <row r="44" spans="9:10" ht="17.25">
      <c r="I44" s="34">
        <v>38</v>
      </c>
      <c r="J44" s="5" t="s">
        <v>68</v>
      </c>
    </row>
    <row r="45" spans="9:10" ht="17.25">
      <c r="I45" s="33">
        <v>39</v>
      </c>
      <c r="J45" s="5" t="s">
        <v>69</v>
      </c>
    </row>
    <row r="46" spans="9:10" ht="17.25">
      <c r="I46" s="34">
        <v>40</v>
      </c>
      <c r="J46" s="5" t="s">
        <v>70</v>
      </c>
    </row>
    <row r="47" spans="9:10" ht="17.25">
      <c r="I47" s="33">
        <v>41</v>
      </c>
      <c r="J47" s="5" t="s">
        <v>71</v>
      </c>
    </row>
    <row r="48" spans="9:10" ht="17.25">
      <c r="I48" s="34">
        <v>42</v>
      </c>
      <c r="J48" s="5" t="s">
        <v>72</v>
      </c>
    </row>
    <row r="49" spans="9:10" ht="17.25">
      <c r="I49" s="33">
        <v>43</v>
      </c>
      <c r="J49" s="5" t="s">
        <v>73</v>
      </c>
    </row>
    <row r="50" spans="9:10" ht="17.25">
      <c r="I50" s="34">
        <v>44</v>
      </c>
      <c r="J50" s="5" t="s">
        <v>74</v>
      </c>
    </row>
    <row r="51" spans="9:10" ht="17.25">
      <c r="I51" s="33">
        <v>45</v>
      </c>
      <c r="J51" s="5" t="s">
        <v>75</v>
      </c>
    </row>
    <row r="52" spans="9:10" ht="17.25">
      <c r="I52" s="34">
        <v>46</v>
      </c>
      <c r="J52" s="5" t="s">
        <v>76</v>
      </c>
    </row>
    <row r="53" spans="9:10" ht="17.25">
      <c r="I53" s="33">
        <v>47</v>
      </c>
      <c r="J53" s="5" t="s">
        <v>77</v>
      </c>
    </row>
    <row r="57" ht="17.25">
      <c r="F57" s="32"/>
    </row>
  </sheetData>
  <sheetProtection/>
  <mergeCells count="9">
    <mergeCell ref="D1:E1"/>
    <mergeCell ref="F9:G9"/>
    <mergeCell ref="F7:G7"/>
    <mergeCell ref="C7:D7"/>
    <mergeCell ref="F13:G13"/>
    <mergeCell ref="E12:F12"/>
    <mergeCell ref="C12:D12"/>
    <mergeCell ref="B2:G2"/>
    <mergeCell ref="E4:G4"/>
  </mergeCells>
  <printOptions/>
  <pageMargins left="0.787" right="0.787" top="0.43" bottom="0.984" header="0.83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2018-11-07T02:29:40Z</cp:lastPrinted>
  <dcterms:created xsi:type="dcterms:W3CDTF">2000-02-28T08:36:09Z</dcterms:created>
  <dcterms:modified xsi:type="dcterms:W3CDTF">2018-11-07T04:18:47Z</dcterms:modified>
  <cp:category/>
  <cp:version/>
  <cp:contentType/>
  <cp:contentStatus/>
</cp:coreProperties>
</file>